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上水道係\★調査・報告等★\R6年度\20250128【依頼23〆】公営企業に係る経営比較分析表（令和5年度決算）の分析等について\"/>
    </mc:Choice>
  </mc:AlternateContent>
  <workbookProtection workbookAlgorithmName="SHA-512" workbookHashValue="Kk4NEQjmphj3G4/t7M4QTR9gM3O8MXneeae07kQhcYa/ZwV+LdQm7ZdCKaKsDoxE046BFwA00M8J7fEAwR7h6A==" workbookSaltValue="61MPKIrLnH8NsCC0LyAHKQ==" workbookSpinCount="100000" lockStructure="1"/>
  <bookViews>
    <workbookView xWindow="0" yWindow="0" windowWidth="23040" windowHeight="92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<sst xmlns="http://schemas.openxmlformats.org/spreadsheetml/2006/main" count="228" uniqueCount="112">
  <si>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</si>
  <si>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</si>
  <si>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</si>
  <si>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</si>
  <si>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</si>
  <si>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</si>
  <si>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</si>
  <si>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</si>
  <si>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</si>
  <si>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</si>
  <si>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</si>
  <si>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</si>
  <si>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</si>
  <si>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</si>
  <si>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</si>
  <si>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</si>
  <si>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</si>
  <si>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</si>
  <si>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</si>
  <si>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</si>
  <si>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</si>
  <si>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</si>
  <si>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</si>
  <si>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</si>
  <si>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</si>
  <si>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</si>
  <si>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</si>
  <si>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</si>
  <si>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</si>
  <si>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</si>
  <si>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</si>
  <si>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</si>
  <si>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</si>
  <si>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</si>
  <si>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</si>
  <si>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</si>
  <si>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</si>
  <si>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</si>
  <si>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</si>
  <si>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</si>
  <si>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</si>
  <si>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</si>
  <si>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</si>
  <si>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</si>
  <si>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</si>
  <si>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</si>
  <si>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</si>
  <si>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</si>
  <si>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</si>
  <si>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</si>
  <si>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</si>
  <si>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</si>
  <si>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</si>
  <si>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</si>
  <si>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</si>
  <si>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</si>
  <si>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</si>
  <si>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</si>
  <si>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</si>
  <si>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</si>
  <si>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</si>
  <si>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</si>
  <si>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</si>
  <si>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</si>
  <si>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</si>
  <si>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</si>
  <si>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</si>
  <si>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</si>
  <si>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</si>
  <si>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</si>
  <si>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</si>
  <si>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</si>
  <si>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</si>
  <si>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</si>
  <si>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</si>
  <si>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</si>
  <si>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</si>
  <si>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</si>
  <si>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</si>
  <si>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</si>
  <si>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</si>
  <si>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</si>
  <si>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</si>
  <si>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</si>
  <si>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</si>
  <si>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</si>
  <si>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</si>
  <si>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</si>
  <si>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</si>
  <si>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</si>
  <si>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</si>
  <si>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</si>
  <si>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</si>
  <si>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築上町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</si>
  <si>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</si>
  <si>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</si>
  <si>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</si>
  <si>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</si>
  <si>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</si>
  <si>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</si>
  <si>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</si>
  <si>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</si>
  <si>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</si>
  <si>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</si>
  <si>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</si>
  <si>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</si>
  <si>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</si>
  <si>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</si>
  <si>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</si>
  <si>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5年度は、経常収支比率が100%を下回っており赤字決算となった。主な要因は、施設の老朽化による突発的な修繕を実施したためである。それに伴い、料金回収率も低下し、給水原価も上がることとなった。給水原価においては、受水費や変動しない維持管理費、有収率の低さが影響していることから、令和5年度以前も類似団体や全国平均と比べて高い数値で推移しており、改善が必要である。</t>
    <rPh sb="1" eb="3">
      <t>レイワ</t>
    </rPh>
    <rPh sb="4" eb="6">
      <t>ネンド</t>
    </rPh>
    <rPh sb="8" eb="10">
      <t>ケイジョウ</t>
    </rPh>
    <rPh sb="10" eb="12">
      <t>シュウシ</t>
    </rPh>
    <rPh sb="12" eb="14">
      <t>ヒリツ</t>
    </rPh>
    <rPh sb="20" eb="22">
      <t>シタマワ</t>
    </rPh>
    <rPh sb="26" eb="28">
      <t>アカジ</t>
    </rPh>
    <rPh sb="28" eb="30">
      <t>ケッサン</t>
    </rPh>
    <rPh sb="35" eb="36">
      <t>オモ</t>
    </rPh>
    <rPh sb="37" eb="39">
      <t>ヨウイン</t>
    </rPh>
    <rPh sb="41" eb="43">
      <t>シセツ</t>
    </rPh>
    <rPh sb="44" eb="47">
      <t>ロウキュウカ</t>
    </rPh>
    <rPh sb="50" eb="52">
      <t>トッパツ</t>
    </rPh>
    <rPh sb="52" eb="53">
      <t>テキ</t>
    </rPh>
    <rPh sb="54" eb="56">
      <t>シュウゼン</t>
    </rPh>
    <rPh sb="57" eb="59">
      <t>ジッシ</t>
    </rPh>
    <rPh sb="70" eb="71">
      <t>トモナ</t>
    </rPh>
    <rPh sb="73" eb="75">
      <t>リョウキン</t>
    </rPh>
    <rPh sb="75" eb="78">
      <t>カイシュウリツ</t>
    </rPh>
    <rPh sb="79" eb="81">
      <t>テイカ</t>
    </rPh>
    <rPh sb="83" eb="87">
      <t>キュウスイゲンカ</t>
    </rPh>
    <rPh sb="88" eb="89">
      <t>ア</t>
    </rPh>
    <rPh sb="98" eb="100">
      <t>キュウスイ</t>
    </rPh>
    <rPh sb="100" eb="102">
      <t>ゲンカ</t>
    </rPh>
    <rPh sb="108" eb="110">
      <t>ジュスイ</t>
    </rPh>
    <rPh sb="110" eb="111">
      <t>ヒ</t>
    </rPh>
    <rPh sb="112" eb="114">
      <t>ヘンドウ</t>
    </rPh>
    <rPh sb="117" eb="122">
      <t>イジカンリヒ</t>
    </rPh>
    <rPh sb="123" eb="125">
      <t>ユウシュウ</t>
    </rPh>
    <rPh sb="125" eb="126">
      <t>リツ</t>
    </rPh>
    <rPh sb="127" eb="128">
      <t>ヒク</t>
    </rPh>
    <rPh sb="130" eb="132">
      <t>エイキョウ</t>
    </rPh>
    <rPh sb="141" eb="143">
      <t>レイワ</t>
    </rPh>
    <rPh sb="144" eb="146">
      <t>ネンド</t>
    </rPh>
    <rPh sb="146" eb="148">
      <t>イゼン</t>
    </rPh>
    <rPh sb="149" eb="151">
      <t>ルイジ</t>
    </rPh>
    <rPh sb="151" eb="153">
      <t>ダンタイ</t>
    </rPh>
    <rPh sb="154" eb="156">
      <t>ゼンコク</t>
    </rPh>
    <rPh sb="156" eb="158">
      <t>ヘイキン</t>
    </rPh>
    <rPh sb="159" eb="160">
      <t>クラ</t>
    </rPh>
    <rPh sb="162" eb="163">
      <t>タカ</t>
    </rPh>
    <rPh sb="164" eb="166">
      <t>スウチ</t>
    </rPh>
    <rPh sb="167" eb="169">
      <t>スイイ</t>
    </rPh>
    <rPh sb="174" eb="176">
      <t>カイゼン</t>
    </rPh>
    <rPh sb="177" eb="179">
      <t>ヒツヨウ</t>
    </rPh>
    <phoneticPr fontId="4"/>
  </si>
  <si>
    <t>　有形固定資産減価償却率が類似団体、全国平均と近似となってきており、施設の老朽化が進んでいる。管路更新率も低いことから、対策が必要である。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8" eb="20">
      <t>ゼンコク</t>
    </rPh>
    <rPh sb="20" eb="22">
      <t>ヘイキン</t>
    </rPh>
    <rPh sb="23" eb="25">
      <t>キンジ</t>
    </rPh>
    <rPh sb="34" eb="36">
      <t>シセツ</t>
    </rPh>
    <rPh sb="37" eb="40">
      <t>ロウキュウカ</t>
    </rPh>
    <rPh sb="41" eb="42">
      <t>スス</t>
    </rPh>
    <rPh sb="47" eb="49">
      <t>カンロ</t>
    </rPh>
    <rPh sb="49" eb="52">
      <t>コウシンリツ</t>
    </rPh>
    <rPh sb="53" eb="54">
      <t>ヒク</t>
    </rPh>
    <rPh sb="60" eb="62">
      <t>タイサク</t>
    </rPh>
    <rPh sb="63" eb="65">
      <t>ヒツヨウ</t>
    </rPh>
    <phoneticPr fontId="4"/>
  </si>
  <si>
    <t>　経営に関しては、改善が必要である。人口減少が進み、給水人口の低下に伴い料金収入の減少、施設の老朽化に伴い修繕経費の増加してくなど、現状のままでは、経営は悪化することが想定される。
　経営改善に向けては、アセットマネジメント等に基づき、人口減少などを見据え、小規模な浄水施設を廃止し統合するなどで経費の削減や、計画的な施設の更新を行い、費用の平準化を図る必要がある。また、有収率の低さも経営に大きな影響を与えている要因であるため、漏水調査や管路の更新により、向上に努める必要がある。</t>
    <rPh sb="1" eb="3">
      <t>ケイエイ</t>
    </rPh>
    <rPh sb="4" eb="5">
      <t>カン</t>
    </rPh>
    <rPh sb="9" eb="11">
      <t>カイゼン</t>
    </rPh>
    <rPh sb="12" eb="14">
      <t>ヒツヨウ</t>
    </rPh>
    <rPh sb="18" eb="20">
      <t>ジンコウ</t>
    </rPh>
    <rPh sb="20" eb="22">
      <t>ゲンショウ</t>
    </rPh>
    <rPh sb="23" eb="24">
      <t>スス</t>
    </rPh>
    <rPh sb="26" eb="28">
      <t>キュウスイ</t>
    </rPh>
    <rPh sb="28" eb="30">
      <t>ジンコウ</t>
    </rPh>
    <rPh sb="31" eb="33">
      <t>テイカ</t>
    </rPh>
    <rPh sb="34" eb="35">
      <t>トモナ</t>
    </rPh>
    <rPh sb="36" eb="38">
      <t>リョウキン</t>
    </rPh>
    <rPh sb="38" eb="40">
      <t>シュウニュウ</t>
    </rPh>
    <rPh sb="41" eb="43">
      <t>ゲンショウ</t>
    </rPh>
    <rPh sb="44" eb="46">
      <t>シセツ</t>
    </rPh>
    <rPh sb="47" eb="50">
      <t>ロウキュウカ</t>
    </rPh>
    <rPh sb="51" eb="52">
      <t>トモナ</t>
    </rPh>
    <rPh sb="53" eb="55">
      <t>シュウゼン</t>
    </rPh>
    <rPh sb="55" eb="57">
      <t>ケイヒ</t>
    </rPh>
    <rPh sb="58" eb="60">
      <t>ゾウカ</t>
    </rPh>
    <rPh sb="66" eb="68">
      <t>ゲンジョウ</t>
    </rPh>
    <rPh sb="74" eb="76">
      <t>ケイエイ</t>
    </rPh>
    <rPh sb="77" eb="79">
      <t>アッカ</t>
    </rPh>
    <rPh sb="84" eb="86">
      <t>ソウテイ</t>
    </rPh>
    <rPh sb="92" eb="94">
      <t>ケイエイ</t>
    </rPh>
    <rPh sb="94" eb="96">
      <t>カイゼン</t>
    </rPh>
    <rPh sb="97" eb="98">
      <t>ム</t>
    </rPh>
    <rPh sb="112" eb="113">
      <t>トウ</t>
    </rPh>
    <rPh sb="114" eb="115">
      <t>モト</t>
    </rPh>
    <rPh sb="118" eb="120">
      <t>ジンコウ</t>
    </rPh>
    <rPh sb="120" eb="122">
      <t>ゲンショウ</t>
    </rPh>
    <rPh sb="125" eb="127">
      <t>ミス</t>
    </rPh>
    <rPh sb="129" eb="132">
      <t>ショウキボ</t>
    </rPh>
    <rPh sb="133" eb="135">
      <t>ジョウスイ</t>
    </rPh>
    <rPh sb="135" eb="137">
      <t>シセツ</t>
    </rPh>
    <rPh sb="138" eb="140">
      <t>ハイシ</t>
    </rPh>
    <rPh sb="141" eb="143">
      <t>トウゴウ</t>
    </rPh>
    <rPh sb="148" eb="150">
      <t>ケイヒ</t>
    </rPh>
    <rPh sb="151" eb="153">
      <t>サクゲン</t>
    </rPh>
    <rPh sb="155" eb="157">
      <t>ケイカク</t>
    </rPh>
    <rPh sb="157" eb="158">
      <t>テキ</t>
    </rPh>
    <rPh sb="159" eb="161">
      <t>シセツ</t>
    </rPh>
    <rPh sb="162" eb="164">
      <t>コウシン</t>
    </rPh>
    <rPh sb="165" eb="166">
      <t>オコナ</t>
    </rPh>
    <rPh sb="168" eb="170">
      <t>ヒヨウ</t>
    </rPh>
    <rPh sb="171" eb="174">
      <t>ヘイジュンカ</t>
    </rPh>
    <rPh sb="175" eb="176">
      <t>ハカ</t>
    </rPh>
    <rPh sb="177" eb="179">
      <t>ヒツヨウ</t>
    </rPh>
    <rPh sb="186" eb="189">
      <t>ユウシュウリツ</t>
    </rPh>
    <rPh sb="190" eb="191">
      <t>ヒク</t>
    </rPh>
    <rPh sb="193" eb="195">
      <t>ケイエイ</t>
    </rPh>
    <rPh sb="196" eb="197">
      <t>オオ</t>
    </rPh>
    <rPh sb="199" eb="201">
      <t>エイキョウ</t>
    </rPh>
    <rPh sb="202" eb="203">
      <t>アタ</t>
    </rPh>
    <rPh sb="207" eb="209">
      <t>ヨウイン</t>
    </rPh>
    <rPh sb="215" eb="217">
      <t>ロウスイ</t>
    </rPh>
    <rPh sb="217" eb="219">
      <t>チョウサ</t>
    </rPh>
    <rPh sb="220" eb="222">
      <t>カンロ</t>
    </rPh>
    <rPh sb="223" eb="225">
      <t>コウシン</t>
    </rPh>
    <rPh sb="229" eb="231">
      <t>コウジョウ</t>
    </rPh>
    <rPh sb="232" eb="233">
      <t>ツト</t>
    </rPh>
    <rPh sb="235" eb="23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</si>
</sst>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0.73</c:v>
                </c:pt>
                <c:pt idx="1">
                  <c:v>0.18</c:v>
                </c:pt>
                <c:pt idx="2">
                  <c:v>0.19</c:v>
                </c:pt>
                <c:pt idx="3">
                  <c:v>0.09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6-443A-88E0-077C6E0CF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0.44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6-443A-88E0-077C6E0CF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59.2</c:v>
                </c:pt>
                <c:pt idx="1">
                  <c:v>63.82</c:v>
                </c:pt>
                <c:pt idx="2">
                  <c:v>62.07</c:v>
                </c:pt>
                <c:pt idx="3">
                  <c:v>62.07</c:v>
                </c:pt>
                <c:pt idx="4">
                  <c:v>60.84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9-4AA3-98E3-E67B44C20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54.05</c:v>
                </c:pt>
                <c:pt idx="1">
                  <c:v>54.43</c:v>
                </c:pt>
                <c:pt idx="2">
                  <c:v>53.87</c:v>
                </c:pt>
                <c:pt idx="3">
                  <c:v>54.49</c:v>
                </c:pt>
                <c:pt idx="4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9-4AA3-98E3-E67B44C20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79.91</c:v>
                </c:pt>
                <c:pt idx="2">
                  <c:v>80.349999999999994</c:v>
                </c:pt>
                <c:pt idx="3">
                  <c:v>79.5</c:v>
                </c:pt>
                <c:pt idx="4">
                  <c:v>81.05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7-4677-8667-E9E0439C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80.510000000000005</c:v>
                </c:pt>
                <c:pt idx="1">
                  <c:v>79.44</c:v>
                </c:pt>
                <c:pt idx="2">
                  <c:v>79.489999999999995</c:v>
                </c:pt>
                <c:pt idx="3">
                  <c:v>78.8</c:v>
                </c:pt>
                <c:pt idx="4">
                  <c:v>77.98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7-4677-8667-E9E0439C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121.28</c:v>
                </c:pt>
                <c:pt idx="1">
                  <c:v>118.69</c:v>
                </c:pt>
                <c:pt idx="2">
                  <c:v>105.8</c:v>
                </c:pt>
                <c:pt idx="3">
                  <c:v>110.29</c:v>
                </c:pt>
                <c:pt idx="4">
                  <c:v>99.11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1-428A-8E62-576983EB7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108.46</c:v>
                </c:pt>
                <c:pt idx="1">
                  <c:v>109.02</c:v>
                </c:pt>
                <c:pt idx="2">
                  <c:v>107.81</c:v>
                </c:pt>
                <c:pt idx="3">
                  <c:v>107.21</c:v>
                </c:pt>
                <c:pt idx="4">
                  <c:v>105.97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1-428A-8E62-576983EB7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40.4</c:v>
                </c:pt>
                <c:pt idx="1">
                  <c:v>42.81</c:v>
                </c:pt>
                <c:pt idx="2">
                  <c:v>45.25</c:v>
                </c:pt>
                <c:pt idx="3">
                  <c:v>47.8</c:v>
                </c:pt>
                <c:pt idx="4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0-4D28-9CC4-0468EA8A6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49.12</c:v>
                </c:pt>
                <c:pt idx="1">
                  <c:v>49.39</c:v>
                </c:pt>
                <c:pt idx="2">
                  <c:v>50.75</c:v>
                </c:pt>
                <c:pt idx="3">
                  <c:v>51.72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0-4D28-9CC4-0468EA8A6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0.56999999999999995</c:v>
                </c:pt>
                <c:pt idx="2">
                  <c:v>0.56999999999999995</c:v>
                </c:pt>
                <c:pt idx="3">
                  <c:v>0.56999999999999995</c:v>
                </c:pt>
                <c:pt idx="4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E-4A64-AE5A-DB8AD4F86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16.760000000000002</c:v>
                </c:pt>
                <c:pt idx="1">
                  <c:v>18.57</c:v>
                </c:pt>
                <c:pt idx="2">
                  <c:v>21.14</c:v>
                </c:pt>
                <c:pt idx="3">
                  <c:v>22.12</c:v>
                </c:pt>
                <c:pt idx="4">
                  <c:v>25.67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E-4A64-AE5A-DB8AD4F86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B-4713-9EA3-7A05992E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11.94</c:v>
                </c:pt>
                <c:pt idx="1">
                  <c:v>11</c:v>
                </c:pt>
                <c:pt idx="2">
                  <c:v>8.86</c:v>
                </c:pt>
                <c:pt idx="3">
                  <c:v>7.65</c:v>
                </c:pt>
                <c:pt idx="4">
                  <c:v>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B-4713-9EA3-7A05992E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276.08999999999997</c:v>
                </c:pt>
                <c:pt idx="1">
                  <c:v>433.34</c:v>
                </c:pt>
                <c:pt idx="2">
                  <c:v>497.08</c:v>
                </c:pt>
                <c:pt idx="3">
                  <c:v>582.38</c:v>
                </c:pt>
                <c:pt idx="4">
                  <c:v>683.06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7-4E94-805C-8A259A94E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362.93</c:v>
                </c:pt>
                <c:pt idx="1">
                  <c:v>371.81</c:v>
                </c:pt>
                <c:pt idx="2">
                  <c:v>384.23</c:v>
                </c:pt>
                <c:pt idx="3">
                  <c:v>364.3</c:v>
                </c:pt>
                <c:pt idx="4">
                  <c:v>378.87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7-4E94-805C-8A259A94E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389.15</c:v>
                </c:pt>
                <c:pt idx="1">
                  <c:v>365.07</c:v>
                </c:pt>
                <c:pt idx="2">
                  <c:v>345.72</c:v>
                </c:pt>
                <c:pt idx="3">
                  <c:v>321.89</c:v>
                </c:pt>
                <c:pt idx="4">
                  <c:v>326.61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8-4F4D-B3AB-42D0ED6FB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439.05</c:v>
                </c:pt>
                <c:pt idx="1">
                  <c:v>465.85</c:v>
                </c:pt>
                <c:pt idx="2">
                  <c:v>439.43</c:v>
                </c:pt>
                <c:pt idx="3">
                  <c:v>438.41</c:v>
                </c:pt>
                <c:pt idx="4">
                  <c:v>430.23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8-4F4D-B3AB-42D0ED6FB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101.17</c:v>
                </c:pt>
                <c:pt idx="1">
                  <c:v>98.44</c:v>
                </c:pt>
                <c:pt idx="2">
                  <c:v>90.46</c:v>
                </c:pt>
                <c:pt idx="3">
                  <c:v>94.49</c:v>
                </c:pt>
                <c:pt idx="4">
                  <c:v>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5-4351-98A9-1CDFC49C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92.39</c:v>
                </c:pt>
                <c:pt idx="2">
                  <c:v>94.41</c:v>
                </c:pt>
                <c:pt idx="3">
                  <c:v>90.96</c:v>
                </c:pt>
                <c:pt idx="4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5-4351-98A9-1CDFC49C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245.77</c:v>
                </c:pt>
                <c:pt idx="1">
                  <c:v>250.25</c:v>
                </c:pt>
                <c:pt idx="2">
                  <c:v>276.41000000000003</c:v>
                </c:pt>
                <c:pt idx="3">
                  <c:v>266.67</c:v>
                </c:pt>
                <c:pt idx="4">
                  <c:v>297.95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9-41C6-98D6-83E93706F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192.82</c:v>
                </c:pt>
                <c:pt idx="1">
                  <c:v>192.98</c:v>
                </c:pt>
                <c:pt idx="2">
                  <c:v>192.13</c:v>
                </c:pt>
                <c:pt idx="3">
                  <c:v>197.04</c:v>
                </c:pt>
                <c:pt idx="4">
                  <c:v>199.33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9-41C6-98D6-83E93706F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55" zoomScale="75" zoomScaleNormal="7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9" t="str">
        <f>データ!H6</f>
        <v>福岡県　築上町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A7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58">
        <f>データ!$R$6</f>
        <v>16866</v>
      </c>
      <c r="AM8" s="58"/>
      <c r="AN8" s="58"/>
      <c r="AO8" s="58"/>
      <c r="AP8" s="58"/>
      <c r="AQ8" s="58"/>
      <c r="AR8" s="58"/>
      <c r="AS8" s="58"/>
      <c r="AT8" s="55">
        <f>データ!$S$6</f>
        <v>119.61</v>
      </c>
      <c r="AU8" s="56"/>
      <c r="AV8" s="56"/>
      <c r="AW8" s="56"/>
      <c r="AX8" s="56"/>
      <c r="AY8" s="56"/>
      <c r="AZ8" s="56"/>
      <c r="BA8" s="56"/>
      <c r="BB8" s="45">
        <f>データ!$T$6</f>
        <v>141.01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15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15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71.099999999999994</v>
      </c>
      <c r="J10" s="56"/>
      <c r="K10" s="56"/>
      <c r="L10" s="56"/>
      <c r="M10" s="56"/>
      <c r="N10" s="56"/>
      <c r="O10" s="57"/>
      <c r="P10" s="45">
        <f>データ!$P$6</f>
        <v>70.2</v>
      </c>
      <c r="Q10" s="45"/>
      <c r="R10" s="45"/>
      <c r="S10" s="45"/>
      <c r="T10" s="45"/>
      <c r="U10" s="45"/>
      <c r="V10" s="45"/>
      <c r="W10" s="58">
        <f>データ!$Q$6</f>
        <v>4895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11666</v>
      </c>
      <c r="AM10" s="58"/>
      <c r="AN10" s="58"/>
      <c r="AO10" s="58"/>
      <c r="AP10" s="58"/>
      <c r="AQ10" s="58"/>
      <c r="AR10" s="58"/>
      <c r="AS10" s="58"/>
      <c r="AT10" s="55">
        <f>データ!$V$6</f>
        <v>27.12</v>
      </c>
      <c r="AU10" s="56"/>
      <c r="AV10" s="56"/>
      <c r="AW10" s="56"/>
      <c r="AX10" s="56"/>
      <c r="AY10" s="56"/>
      <c r="AZ10" s="56"/>
      <c r="BA10" s="56"/>
      <c r="BB10" s="45">
        <f>データ!$W$6</f>
        <v>430.16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109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110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111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v2Dyp7IyLopvrC1iI6IWWo7yRcGQhtqo9uzy+j7NIVGm5A2HQ9bH8PJw2CUs9ufB1Sfv4AR54Sxxi92nU9ARKw==" saltValue="HCiKj1PIG31RTUdVIOD2v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406473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福岡県　築上町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71.099999999999994</v>
      </c>
      <c r="P6" s="21">
        <f t="shared" si="3"/>
        <v>70.2</v>
      </c>
      <c r="Q6" s="21">
        <f t="shared" si="3"/>
        <v>4895</v>
      </c>
      <c r="R6" s="21">
        <f t="shared" si="3"/>
        <v>16866</v>
      </c>
      <c r="S6" s="21">
        <f t="shared" si="3"/>
        <v>119.61</v>
      </c>
      <c r="T6" s="21">
        <f t="shared" si="3"/>
        <v>141.01</v>
      </c>
      <c r="U6" s="21">
        <f t="shared" si="3"/>
        <v>11666</v>
      </c>
      <c r="V6" s="21">
        <f t="shared" si="3"/>
        <v>27.12</v>
      </c>
      <c r="W6" s="21">
        <f t="shared" si="3"/>
        <v>430.16</v>
      </c>
      <c r="X6" s="22">
        <f>IF(X7="",NA(),X7)</f>
        <v>121.28</v>
      </c>
      <c r="Y6" s="22">
        <f t="shared" ref="Y6:AG6" si="4">IF(Y7="",NA(),Y7)</f>
        <v>118.69</v>
      </c>
      <c r="Z6" s="22">
        <f t="shared" si="4"/>
        <v>105.8</v>
      </c>
      <c r="AA6" s="22">
        <f t="shared" si="4"/>
        <v>110.29</v>
      </c>
      <c r="AB6" s="22">
        <f t="shared" si="4"/>
        <v>99.11</v>
      </c>
      <c r="AC6" s="22">
        <f t="shared" si="4"/>
        <v>108.46</v>
      </c>
      <c r="AD6" s="22">
        <f t="shared" si="4"/>
        <v>109.02</v>
      </c>
      <c r="AE6" s="22">
        <f t="shared" si="4"/>
        <v>107.81</v>
      </c>
      <c r="AF6" s="22">
        <f t="shared" si="4"/>
        <v>107.21</v>
      </c>
      <c r="AG6" s="22">
        <f t="shared" si="4"/>
        <v>105.97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11.94</v>
      </c>
      <c r="AO6" s="22">
        <f t="shared" si="5"/>
        <v>11</v>
      </c>
      <c r="AP6" s="22">
        <f t="shared" si="5"/>
        <v>8.86</v>
      </c>
      <c r="AQ6" s="22">
        <f t="shared" si="5"/>
        <v>7.65</v>
      </c>
      <c r="AR6" s="22">
        <f t="shared" si="5"/>
        <v>8.52</v>
      </c>
      <c r="AS6" s="21" t="str">
        <f>IF(AS7="","",IF(AS7="-","【-】","【"&amp;SUBSTITUTE(TEXT(AS7,"#,##0.00"),"-","△")&amp;"】"))</f>
        <v>【1.50】</v>
      </c>
      <c r="AT6" s="22">
        <f>IF(AT7="",NA(),AT7)</f>
        <v>276.08999999999997</v>
      </c>
      <c r="AU6" s="22">
        <f t="shared" ref="AU6:BC6" si="6">IF(AU7="",NA(),AU7)</f>
        <v>433.34</v>
      </c>
      <c r="AV6" s="22">
        <f t="shared" si="6"/>
        <v>497.08</v>
      </c>
      <c r="AW6" s="22">
        <f t="shared" si="6"/>
        <v>582.38</v>
      </c>
      <c r="AX6" s="22">
        <f t="shared" si="6"/>
        <v>683.06</v>
      </c>
      <c r="AY6" s="22">
        <f t="shared" si="6"/>
        <v>362.93</v>
      </c>
      <c r="AZ6" s="22">
        <f t="shared" si="6"/>
        <v>371.81</v>
      </c>
      <c r="BA6" s="22">
        <f t="shared" si="6"/>
        <v>384.23</v>
      </c>
      <c r="BB6" s="22">
        <f t="shared" si="6"/>
        <v>364.3</v>
      </c>
      <c r="BC6" s="22">
        <f t="shared" si="6"/>
        <v>378.87</v>
      </c>
      <c r="BD6" s="21" t="str">
        <f>IF(BD7="","",IF(BD7="-","【-】","【"&amp;SUBSTITUTE(TEXT(BD7,"#,##0.00"),"-","△")&amp;"】"))</f>
        <v>【243.36】</v>
      </c>
      <c r="BE6" s="22">
        <f>IF(BE7="",NA(),BE7)</f>
        <v>389.15</v>
      </c>
      <c r="BF6" s="22">
        <f t="shared" ref="BF6:BN6" si="7">IF(BF7="",NA(),BF7)</f>
        <v>365.07</v>
      </c>
      <c r="BG6" s="22">
        <f t="shared" si="7"/>
        <v>345.72</v>
      </c>
      <c r="BH6" s="22">
        <f t="shared" si="7"/>
        <v>321.89</v>
      </c>
      <c r="BI6" s="22">
        <f t="shared" si="7"/>
        <v>326.61</v>
      </c>
      <c r="BJ6" s="22">
        <f t="shared" si="7"/>
        <v>439.05</v>
      </c>
      <c r="BK6" s="22">
        <f t="shared" si="7"/>
        <v>465.85</v>
      </c>
      <c r="BL6" s="22">
        <f t="shared" si="7"/>
        <v>439.43</v>
      </c>
      <c r="BM6" s="22">
        <f t="shared" si="7"/>
        <v>438.41</v>
      </c>
      <c r="BN6" s="22">
        <f t="shared" si="7"/>
        <v>430.23</v>
      </c>
      <c r="BO6" s="21" t="str">
        <f>IF(BO7="","",IF(BO7="-","【-】","【"&amp;SUBSTITUTE(TEXT(BO7,"#,##0.00"),"-","△")&amp;"】"))</f>
        <v>【265.93】</v>
      </c>
      <c r="BP6" s="22">
        <f>IF(BP7="",NA(),BP7)</f>
        <v>101.17</v>
      </c>
      <c r="BQ6" s="22">
        <f t="shared" ref="BQ6:BY6" si="8">IF(BQ7="",NA(),BQ7)</f>
        <v>98.44</v>
      </c>
      <c r="BR6" s="22">
        <f t="shared" si="8"/>
        <v>90.46</v>
      </c>
      <c r="BS6" s="22">
        <f t="shared" si="8"/>
        <v>94.49</v>
      </c>
      <c r="BT6" s="22">
        <f t="shared" si="8"/>
        <v>83.9</v>
      </c>
      <c r="BU6" s="22">
        <f t="shared" si="8"/>
        <v>95.26</v>
      </c>
      <c r="BV6" s="22">
        <f t="shared" si="8"/>
        <v>92.39</v>
      </c>
      <c r="BW6" s="22">
        <f t="shared" si="8"/>
        <v>94.41</v>
      </c>
      <c r="BX6" s="22">
        <f t="shared" si="8"/>
        <v>90.96</v>
      </c>
      <c r="BY6" s="22">
        <f t="shared" si="8"/>
        <v>90.66</v>
      </c>
      <c r="BZ6" s="21" t="str">
        <f>IF(BZ7="","",IF(BZ7="-","【-】","【"&amp;SUBSTITUTE(TEXT(BZ7,"#,##0.00"),"-","△")&amp;"】"))</f>
        <v>【97.82】</v>
      </c>
      <c r="CA6" s="22">
        <f>IF(CA7="",NA(),CA7)</f>
        <v>245.77</v>
      </c>
      <c r="CB6" s="22">
        <f t="shared" ref="CB6:CJ6" si="9">IF(CB7="",NA(),CB7)</f>
        <v>250.25</v>
      </c>
      <c r="CC6" s="22">
        <f t="shared" si="9"/>
        <v>276.41000000000003</v>
      </c>
      <c r="CD6" s="22">
        <f t="shared" si="9"/>
        <v>266.67</v>
      </c>
      <c r="CE6" s="22">
        <f t="shared" si="9"/>
        <v>297.95</v>
      </c>
      <c r="CF6" s="22">
        <f t="shared" si="9"/>
        <v>192.82</v>
      </c>
      <c r="CG6" s="22">
        <f t="shared" si="9"/>
        <v>192.98</v>
      </c>
      <c r="CH6" s="22">
        <f t="shared" si="9"/>
        <v>192.13</v>
      </c>
      <c r="CI6" s="22">
        <f t="shared" si="9"/>
        <v>197.04</v>
      </c>
      <c r="CJ6" s="22">
        <f t="shared" si="9"/>
        <v>199.33</v>
      </c>
      <c r="CK6" s="21" t="str">
        <f>IF(CK7="","",IF(CK7="-","【-】","【"&amp;SUBSTITUTE(TEXT(CK7,"#,##0.00"),"-","△")&amp;"】"))</f>
        <v>【177.56】</v>
      </c>
      <c r="CL6" s="22">
        <f>IF(CL7="",NA(),CL7)</f>
        <v>59.2</v>
      </c>
      <c r="CM6" s="22">
        <f t="shared" ref="CM6:CU6" si="10">IF(CM7="",NA(),CM7)</f>
        <v>63.82</v>
      </c>
      <c r="CN6" s="22">
        <f t="shared" si="10"/>
        <v>62.07</v>
      </c>
      <c r="CO6" s="22">
        <f t="shared" si="10"/>
        <v>62.07</v>
      </c>
      <c r="CP6" s="22">
        <f t="shared" si="10"/>
        <v>60.84</v>
      </c>
      <c r="CQ6" s="22">
        <f t="shared" si="10"/>
        <v>54.05</v>
      </c>
      <c r="CR6" s="22">
        <f t="shared" si="10"/>
        <v>54.43</v>
      </c>
      <c r="CS6" s="22">
        <f t="shared" si="10"/>
        <v>53.87</v>
      </c>
      <c r="CT6" s="22">
        <f t="shared" si="10"/>
        <v>54.49</v>
      </c>
      <c r="CU6" s="22">
        <f t="shared" si="10"/>
        <v>54.8</v>
      </c>
      <c r="CV6" s="21" t="str">
        <f>IF(CV7="","",IF(CV7="-","【-】","【"&amp;SUBSTITUTE(TEXT(CV7,"#,##0.00"),"-","△")&amp;"】"))</f>
        <v>【59.81】</v>
      </c>
      <c r="CW6" s="22">
        <f>IF(CW7="",NA(),CW7)</f>
        <v>82.2</v>
      </c>
      <c r="CX6" s="22">
        <f t="shared" ref="CX6:DF6" si="11">IF(CX7="",NA(),CX7)</f>
        <v>79.91</v>
      </c>
      <c r="CY6" s="22">
        <f t="shared" si="11"/>
        <v>80.349999999999994</v>
      </c>
      <c r="CZ6" s="22">
        <f t="shared" si="11"/>
        <v>79.5</v>
      </c>
      <c r="DA6" s="22">
        <f t="shared" si="11"/>
        <v>81.05</v>
      </c>
      <c r="DB6" s="22">
        <f t="shared" si="11"/>
        <v>80.510000000000005</v>
      </c>
      <c r="DC6" s="22">
        <f t="shared" si="11"/>
        <v>79.44</v>
      </c>
      <c r="DD6" s="22">
        <f t="shared" si="11"/>
        <v>79.489999999999995</v>
      </c>
      <c r="DE6" s="22">
        <f t="shared" si="11"/>
        <v>78.8</v>
      </c>
      <c r="DF6" s="22">
        <f t="shared" si="11"/>
        <v>77.98</v>
      </c>
      <c r="DG6" s="21" t="str">
        <f>IF(DG7="","",IF(DG7="-","【-】","【"&amp;SUBSTITUTE(TEXT(DG7,"#,##0.00"),"-","△")&amp;"】"))</f>
        <v>【89.42】</v>
      </c>
      <c r="DH6" s="22">
        <f>IF(DH7="",NA(),DH7)</f>
        <v>40.4</v>
      </c>
      <c r="DI6" s="22">
        <f t="shared" ref="DI6:DQ6" si="12">IF(DI7="",NA(),DI7)</f>
        <v>42.81</v>
      </c>
      <c r="DJ6" s="22">
        <f t="shared" si="12"/>
        <v>45.25</v>
      </c>
      <c r="DK6" s="22">
        <f t="shared" si="12"/>
        <v>47.8</v>
      </c>
      <c r="DL6" s="22">
        <f t="shared" si="12"/>
        <v>49.5</v>
      </c>
      <c r="DM6" s="22">
        <f t="shared" si="12"/>
        <v>49.12</v>
      </c>
      <c r="DN6" s="22">
        <f t="shared" si="12"/>
        <v>49.39</v>
      </c>
      <c r="DO6" s="22">
        <f t="shared" si="12"/>
        <v>50.75</v>
      </c>
      <c r="DP6" s="22">
        <f t="shared" si="12"/>
        <v>51.72</v>
      </c>
      <c r="DQ6" s="22">
        <f t="shared" si="12"/>
        <v>52.27</v>
      </c>
      <c r="DR6" s="21" t="str">
        <f>IF(DR7="","",IF(DR7="-","【-】","【"&amp;SUBSTITUTE(TEXT(DR7,"#,##0.00"),"-","△")&amp;"】"))</f>
        <v>【52.02】</v>
      </c>
      <c r="DS6" s="22">
        <f>IF(DS7="",NA(),DS7)</f>
        <v>0.56999999999999995</v>
      </c>
      <c r="DT6" s="22">
        <f t="shared" ref="DT6:EB6" si="13">IF(DT7="",NA(),DT7)</f>
        <v>0.56999999999999995</v>
      </c>
      <c r="DU6" s="22">
        <f t="shared" si="13"/>
        <v>0.56999999999999995</v>
      </c>
      <c r="DV6" s="22">
        <f t="shared" si="13"/>
        <v>0.56999999999999995</v>
      </c>
      <c r="DW6" s="22">
        <f t="shared" si="13"/>
        <v>0.64</v>
      </c>
      <c r="DX6" s="22">
        <f t="shared" si="13"/>
        <v>16.760000000000002</v>
      </c>
      <c r="DY6" s="22">
        <f t="shared" si="13"/>
        <v>18.57</v>
      </c>
      <c r="DZ6" s="22">
        <f t="shared" si="13"/>
        <v>21.14</v>
      </c>
      <c r="EA6" s="22">
        <f t="shared" si="13"/>
        <v>22.12</v>
      </c>
      <c r="EB6" s="22">
        <f t="shared" si="13"/>
        <v>25.67</v>
      </c>
      <c r="EC6" s="21" t="str">
        <f>IF(EC7="","",IF(EC7="-","【-】","【"&amp;SUBSTITUTE(TEXT(EC7,"#,##0.00"),"-","△")&amp;"】"))</f>
        <v>【25.37】</v>
      </c>
      <c r="ED6" s="22">
        <f>IF(ED7="",NA(),ED7)</f>
        <v>0.73</v>
      </c>
      <c r="EE6" s="22">
        <f t="shared" ref="EE6:EM6" si="14">IF(EE7="",NA(),EE7)</f>
        <v>0.18</v>
      </c>
      <c r="EF6" s="22">
        <f t="shared" si="14"/>
        <v>0.19</v>
      </c>
      <c r="EG6" s="22">
        <f t="shared" si="14"/>
        <v>0.09</v>
      </c>
      <c r="EH6" s="22">
        <f t="shared" si="14"/>
        <v>0.32</v>
      </c>
      <c r="EI6" s="22">
        <f t="shared" si="14"/>
        <v>0.42</v>
      </c>
      <c r="EJ6" s="22">
        <f t="shared" si="14"/>
        <v>0.44</v>
      </c>
      <c r="EK6" s="22">
        <f t="shared" si="14"/>
        <v>0.5</v>
      </c>
      <c r="EL6" s="22">
        <f t="shared" si="14"/>
        <v>0.4</v>
      </c>
      <c r="EM6" s="22">
        <f t="shared" si="14"/>
        <v>0.4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406473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71.099999999999994</v>
      </c>
      <c r="P7" s="25">
        <v>70.2</v>
      </c>
      <c r="Q7" s="25">
        <v>4895</v>
      </c>
      <c r="R7" s="25">
        <v>16866</v>
      </c>
      <c r="S7" s="25">
        <v>119.61</v>
      </c>
      <c r="T7" s="25">
        <v>141.01</v>
      </c>
      <c r="U7" s="25">
        <v>11666</v>
      </c>
      <c r="V7" s="25">
        <v>27.12</v>
      </c>
      <c r="W7" s="25">
        <v>430.16</v>
      </c>
      <c r="X7" s="25">
        <v>121.28</v>
      </c>
      <c r="Y7" s="25">
        <v>118.69</v>
      </c>
      <c r="Z7" s="25">
        <v>105.8</v>
      </c>
      <c r="AA7" s="25">
        <v>110.29</v>
      </c>
      <c r="AB7" s="25">
        <v>99.11</v>
      </c>
      <c r="AC7" s="25">
        <v>108.46</v>
      </c>
      <c r="AD7" s="25">
        <v>109.02</v>
      </c>
      <c r="AE7" s="25">
        <v>107.81</v>
      </c>
      <c r="AF7" s="25">
        <v>107.21</v>
      </c>
      <c r="AG7" s="25">
        <v>105.97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11.94</v>
      </c>
      <c r="AO7" s="25">
        <v>11</v>
      </c>
      <c r="AP7" s="25">
        <v>8.86</v>
      </c>
      <c r="AQ7" s="25">
        <v>7.65</v>
      </c>
      <c r="AR7" s="25">
        <v>8.52</v>
      </c>
      <c r="AS7" s="25">
        <v>1.5</v>
      </c>
      <c r="AT7" s="25">
        <v>276.08999999999997</v>
      </c>
      <c r="AU7" s="25">
        <v>433.34</v>
      </c>
      <c r="AV7" s="25">
        <v>497.08</v>
      </c>
      <c r="AW7" s="25">
        <v>582.38</v>
      </c>
      <c r="AX7" s="25">
        <v>683.06</v>
      </c>
      <c r="AY7" s="25">
        <v>362.93</v>
      </c>
      <c r="AZ7" s="25">
        <v>371.81</v>
      </c>
      <c r="BA7" s="25">
        <v>384.23</v>
      </c>
      <c r="BB7" s="25">
        <v>364.3</v>
      </c>
      <c r="BC7" s="25">
        <v>378.87</v>
      </c>
      <c r="BD7" s="25">
        <v>243.36</v>
      </c>
      <c r="BE7" s="25">
        <v>389.15</v>
      </c>
      <c r="BF7" s="25">
        <v>365.07</v>
      </c>
      <c r="BG7" s="25">
        <v>345.72</v>
      </c>
      <c r="BH7" s="25">
        <v>321.89</v>
      </c>
      <c r="BI7" s="25">
        <v>326.61</v>
      </c>
      <c r="BJ7" s="25">
        <v>439.05</v>
      </c>
      <c r="BK7" s="25">
        <v>465.85</v>
      </c>
      <c r="BL7" s="25">
        <v>439.43</v>
      </c>
      <c r="BM7" s="25">
        <v>438.41</v>
      </c>
      <c r="BN7" s="25">
        <v>430.23</v>
      </c>
      <c r="BO7" s="25">
        <v>265.93</v>
      </c>
      <c r="BP7" s="25">
        <v>101.17</v>
      </c>
      <c r="BQ7" s="25">
        <v>98.44</v>
      </c>
      <c r="BR7" s="25">
        <v>90.46</v>
      </c>
      <c r="BS7" s="25">
        <v>94.49</v>
      </c>
      <c r="BT7" s="25">
        <v>83.9</v>
      </c>
      <c r="BU7" s="25">
        <v>95.26</v>
      </c>
      <c r="BV7" s="25">
        <v>92.39</v>
      </c>
      <c r="BW7" s="25">
        <v>94.41</v>
      </c>
      <c r="BX7" s="25">
        <v>90.96</v>
      </c>
      <c r="BY7" s="25">
        <v>90.66</v>
      </c>
      <c r="BZ7" s="25">
        <v>97.82</v>
      </c>
      <c r="CA7" s="25">
        <v>245.77</v>
      </c>
      <c r="CB7" s="25">
        <v>250.25</v>
      </c>
      <c r="CC7" s="25">
        <v>276.41000000000003</v>
      </c>
      <c r="CD7" s="25">
        <v>266.67</v>
      </c>
      <c r="CE7" s="25">
        <v>297.95</v>
      </c>
      <c r="CF7" s="25">
        <v>192.82</v>
      </c>
      <c r="CG7" s="25">
        <v>192.98</v>
      </c>
      <c r="CH7" s="25">
        <v>192.13</v>
      </c>
      <c r="CI7" s="25">
        <v>197.04</v>
      </c>
      <c r="CJ7" s="25">
        <v>199.33</v>
      </c>
      <c r="CK7" s="25">
        <v>177.56</v>
      </c>
      <c r="CL7" s="25">
        <v>59.2</v>
      </c>
      <c r="CM7" s="25">
        <v>63.82</v>
      </c>
      <c r="CN7" s="25">
        <v>62.07</v>
      </c>
      <c r="CO7" s="25">
        <v>62.07</v>
      </c>
      <c r="CP7" s="25">
        <v>60.84</v>
      </c>
      <c r="CQ7" s="25">
        <v>54.05</v>
      </c>
      <c r="CR7" s="25">
        <v>54.43</v>
      </c>
      <c r="CS7" s="25">
        <v>53.87</v>
      </c>
      <c r="CT7" s="25">
        <v>54.49</v>
      </c>
      <c r="CU7" s="25">
        <v>54.8</v>
      </c>
      <c r="CV7" s="25">
        <v>59.81</v>
      </c>
      <c r="CW7" s="25">
        <v>82.2</v>
      </c>
      <c r="CX7" s="25">
        <v>79.91</v>
      </c>
      <c r="CY7" s="25">
        <v>80.349999999999994</v>
      </c>
      <c r="CZ7" s="25">
        <v>79.5</v>
      </c>
      <c r="DA7" s="25">
        <v>81.05</v>
      </c>
      <c r="DB7" s="25">
        <v>80.510000000000005</v>
      </c>
      <c r="DC7" s="25">
        <v>79.44</v>
      </c>
      <c r="DD7" s="25">
        <v>79.489999999999995</v>
      </c>
      <c r="DE7" s="25">
        <v>78.8</v>
      </c>
      <c r="DF7" s="25">
        <v>77.98</v>
      </c>
      <c r="DG7" s="25">
        <v>89.42</v>
      </c>
      <c r="DH7" s="25">
        <v>40.4</v>
      </c>
      <c r="DI7" s="25">
        <v>42.81</v>
      </c>
      <c r="DJ7" s="25">
        <v>45.25</v>
      </c>
      <c r="DK7" s="25">
        <v>47.8</v>
      </c>
      <c r="DL7" s="25">
        <v>49.5</v>
      </c>
      <c r="DM7" s="25">
        <v>49.12</v>
      </c>
      <c r="DN7" s="25">
        <v>49.39</v>
      </c>
      <c r="DO7" s="25">
        <v>50.75</v>
      </c>
      <c r="DP7" s="25">
        <v>51.72</v>
      </c>
      <c r="DQ7" s="25">
        <v>52.27</v>
      </c>
      <c r="DR7" s="25">
        <v>52.02</v>
      </c>
      <c r="DS7" s="25">
        <v>0.56999999999999995</v>
      </c>
      <c r="DT7" s="25">
        <v>0.56999999999999995</v>
      </c>
      <c r="DU7" s="25">
        <v>0.56999999999999995</v>
      </c>
      <c r="DV7" s="25">
        <v>0.56999999999999995</v>
      </c>
      <c r="DW7" s="25">
        <v>0.64</v>
      </c>
      <c r="DX7" s="25">
        <v>16.760000000000002</v>
      </c>
      <c r="DY7" s="25">
        <v>18.57</v>
      </c>
      <c r="DZ7" s="25">
        <v>21.14</v>
      </c>
      <c r="EA7" s="25">
        <v>22.12</v>
      </c>
      <c r="EB7" s="25">
        <v>25.67</v>
      </c>
      <c r="EC7" s="25">
        <v>25.37</v>
      </c>
      <c r="ED7" s="25">
        <v>0.73</v>
      </c>
      <c r="EE7" s="25">
        <v>0.18</v>
      </c>
      <c r="EF7" s="25">
        <v>0.19</v>
      </c>
      <c r="EG7" s="25">
        <v>0.09</v>
      </c>
      <c r="EH7" s="25">
        <v>0.32</v>
      </c>
      <c r="EI7" s="25">
        <v>0.42</v>
      </c>
      <c r="EJ7" s="25">
        <v>0.44</v>
      </c>
      <c r="EK7" s="25">
        <v>0.5</v>
      </c>
      <c r="EL7" s="25">
        <v>0.4</v>
      </c>
      <c r="EM7" s="25">
        <v>0.4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山下 秀一</cp:lastModifiedBy>
  <dcterms:created xsi:type="dcterms:W3CDTF">2025-01-24T06:55:02Z</dcterms:created>
  <dcterms:modified xsi:type="dcterms:W3CDTF">2025-01-28T23:21:19Z</dcterms:modified>
  <cp:category/>
</cp:coreProperties>
</file>