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大下\【経営比較分析表】2022_406473_46_010\"/>
    </mc:Choice>
  </mc:AlternateContent>
  <workbookProtection workbookAlgorithmName="SHA-512" workbookHashValue="JWocf6FxTILO6/TY3WKl5MGB7EmuVOoUMjIn1fS4ztsRmvVe7UV0xpKk+XwgNF66QgtAyfWFEG6YGLHy4/0M8w==" workbookSaltValue="wJV9nGaG5GQrHZ8mtSn8uQ==" workbookSpinCount="100000" lockStructure="1"/>
  <bookViews>
    <workbookView xWindow="0" yWindow="0" windowWidth="20490" windowHeight="82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<sst xmlns="http://schemas.openxmlformats.org/spreadsheetml/2006/main" count="228" uniqueCount="115">
  <si>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</si>
  <si>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</si>
  <si>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</si>
  <si>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</si>
  <si>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</si>
  <si>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</si>
  <si>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</si>
  <si>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</si>
  <si>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</si>
  <si>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</si>
  <si>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</si>
  <si>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</si>
  <si>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</si>
  <si>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</si>
  <si>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</si>
  <si>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</si>
  <si>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</si>
  <si>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</si>
  <si>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</si>
  <si>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</si>
  <si>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</si>
  <si>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</si>
  <si>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</si>
  <si>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</si>
  <si>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</si>
  <si>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</si>
  <si>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</si>
  <si>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</si>
  <si>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</si>
  <si>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</si>
  <si>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</si>
  <si>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</si>
  <si>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</si>
  <si>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</si>
  <si>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</si>
  <si>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</si>
  <si>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</si>
  <si>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</si>
  <si>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</si>
  <si>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</si>
  <si>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</si>
  <si>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</si>
  <si>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</si>
  <si>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</si>
  <si>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</si>
  <si>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</si>
  <si>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</si>
  <si>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</si>
  <si>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</si>
  <si>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</si>
  <si>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</si>
  <si>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</si>
  <si>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</si>
  <si>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</si>
  <si>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</si>
  <si>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</si>
  <si>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</si>
  <si>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</si>
  <si>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</si>
  <si>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</si>
  <si>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</si>
  <si>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</si>
  <si>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</si>
  <si>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</si>
  <si>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</si>
  <si>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</si>
  <si>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</si>
  <si>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</si>
  <si>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</si>
  <si>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</si>
  <si>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</si>
  <si>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</si>
  <si>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</si>
  <si>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</si>
  <si>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</si>
  <si>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</si>
  <si>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</si>
  <si>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</si>
  <si>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</si>
  <si>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</si>
  <si>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</si>
  <si>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</si>
  <si>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</si>
  <si>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</si>
  <si>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</si>
  <si>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</si>
  <si>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</si>
  <si>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</si>
  <si>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</si>
  <si>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</si>
  <si>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</si>
  <si>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</si>
  <si>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</si>
  <si>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築上町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</si>
  <si>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</si>
  <si>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</si>
  <si>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</si>
  <si>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</si>
  <si>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</si>
  <si>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</si>
  <si>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</si>
  <si>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</si>
  <si>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</si>
  <si>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</si>
  <si>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</si>
  <si>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</si>
  <si>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</si>
  <si>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</si>
  <si>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</si>
  <si>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</si>
  <si>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</si>
  <si>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</si>
  <si>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の状態については、現在、経常収支比率110.29%、累積欠損金比率0.00%となっており、経営状態としては健全となっている。また企業債残高対給水収益比率321.89%、施設利用率62.07%、有収率79.50%と類似団体平均値より健全となっている。また流動比率については、一時借入等を行っておらず、近年は類似団体平均値を超えており、健全であると考えている。</t>
    <rPh sb="0" eb="2">
      <t>ケイエイ</t>
    </rPh>
    <rPh sb="3" eb="5">
      <t>ジョウタイ</t>
    </rPh>
    <rPh sb="11" eb="13">
      <t>ゲンザイ</t>
    </rPh>
    <rPh sb="14" eb="16">
      <t>ケイジョウ</t>
    </rPh>
    <rPh sb="16" eb="18">
      <t>シュウシ</t>
    </rPh>
    <rPh sb="18" eb="20">
      <t>ヒリツ</t>
    </rPh>
    <rPh sb="28" eb="30">
      <t>ルイセキ</t>
    </rPh>
    <rPh sb="30" eb="33">
      <t>ケッソンキン</t>
    </rPh>
    <rPh sb="33" eb="35">
      <t>ヒリツ</t>
    </rPh>
    <rPh sb="47" eb="49">
      <t>ケイエイ</t>
    </rPh>
    <rPh sb="49" eb="51">
      <t>ジョウタイ</t>
    </rPh>
    <rPh sb="55" eb="57">
      <t>ケンゼン</t>
    </rPh>
    <rPh sb="66" eb="69">
      <t>キギョウサイ</t>
    </rPh>
    <rPh sb="69" eb="71">
      <t>ザンダカ</t>
    </rPh>
    <rPh sb="71" eb="72">
      <t>タイ</t>
    </rPh>
    <rPh sb="72" eb="74">
      <t>キュウスイ</t>
    </rPh>
    <rPh sb="74" eb="76">
      <t>シュウエキ</t>
    </rPh>
    <rPh sb="76" eb="78">
      <t>ヒリツ</t>
    </rPh>
    <rPh sb="86" eb="88">
      <t>シセツ</t>
    </rPh>
    <rPh sb="88" eb="91">
      <t>リヨウリツ</t>
    </rPh>
    <rPh sb="98" eb="100">
      <t>ユウシュウ</t>
    </rPh>
    <rPh sb="100" eb="101">
      <t>リツ</t>
    </rPh>
    <rPh sb="108" eb="110">
      <t>ルイジ</t>
    </rPh>
    <rPh sb="110" eb="112">
      <t>ダンタイ</t>
    </rPh>
    <rPh sb="112" eb="114">
      <t>ヘイキン</t>
    </rPh>
    <rPh sb="114" eb="115">
      <t>チ</t>
    </rPh>
    <rPh sb="117" eb="119">
      <t>ケンゼン</t>
    </rPh>
    <rPh sb="128" eb="132">
      <t>リュウドウヒリツ</t>
    </rPh>
    <rPh sb="138" eb="140">
      <t>イチジ</t>
    </rPh>
    <rPh sb="140" eb="142">
      <t>カリイレ</t>
    </rPh>
    <rPh sb="142" eb="143">
      <t>トウ</t>
    </rPh>
    <rPh sb="144" eb="145">
      <t>オコナ</t>
    </rPh>
    <rPh sb="151" eb="153">
      <t>キンネン</t>
    </rPh>
    <rPh sb="154" eb="156">
      <t>ルイジ</t>
    </rPh>
    <rPh sb="156" eb="158">
      <t>ダンタイ</t>
    </rPh>
    <rPh sb="158" eb="160">
      <t>ヘイキン</t>
    </rPh>
    <rPh sb="160" eb="161">
      <t>チ</t>
    </rPh>
    <rPh sb="162" eb="163">
      <t>コ</t>
    </rPh>
    <rPh sb="168" eb="170">
      <t>ケンゼン</t>
    </rPh>
    <rPh sb="174" eb="175">
      <t>カンガ</t>
    </rPh>
    <phoneticPr fontId="4"/>
  </si>
  <si>
    <t>老朽化の状況についても健全であると考えている。有形固定資産減価償却率47.80%、管路経年化率0.57%、管路更新率0.09%と類似団体平均値と比べ健全な状態となっている。</t>
    <rPh sb="0" eb="3">
      <t>ロウキュウカ</t>
    </rPh>
    <rPh sb="4" eb="6">
      <t>ジョウキョウ</t>
    </rPh>
    <rPh sb="11" eb="13">
      <t>ケンゼン</t>
    </rPh>
    <rPh sb="17" eb="18">
      <t>カンガ</t>
    </rPh>
    <rPh sb="23" eb="25">
      <t>ユウケイ</t>
    </rPh>
    <rPh sb="25" eb="27">
      <t>コテイ</t>
    </rPh>
    <rPh sb="27" eb="29">
      <t>シサン</t>
    </rPh>
    <rPh sb="29" eb="31">
      <t>ゲンカ</t>
    </rPh>
    <rPh sb="31" eb="33">
      <t>ショウキャク</t>
    </rPh>
    <rPh sb="33" eb="34">
      <t>リツ</t>
    </rPh>
    <rPh sb="41" eb="43">
      <t>カンロ</t>
    </rPh>
    <rPh sb="43" eb="45">
      <t>ケイネン</t>
    </rPh>
    <rPh sb="45" eb="46">
      <t>カ</t>
    </rPh>
    <rPh sb="46" eb="47">
      <t>リツ</t>
    </rPh>
    <rPh sb="53" eb="55">
      <t>カンロ</t>
    </rPh>
    <rPh sb="55" eb="57">
      <t>コウシン</t>
    </rPh>
    <rPh sb="57" eb="58">
      <t>リツ</t>
    </rPh>
    <rPh sb="64" eb="66">
      <t>ルイジ</t>
    </rPh>
    <rPh sb="66" eb="68">
      <t>ダンタイ</t>
    </rPh>
    <rPh sb="68" eb="71">
      <t>ヘイキンチ</t>
    </rPh>
    <rPh sb="72" eb="73">
      <t>クラ</t>
    </rPh>
    <rPh sb="74" eb="76">
      <t>ケンゼン</t>
    </rPh>
    <rPh sb="77" eb="79">
      <t>ジョウタイ</t>
    </rPh>
    <phoneticPr fontId="4"/>
  </si>
  <si>
    <t>全体として経営状況及び管路老朽化状況、共に健全な数値と考えているが、今後は、各施設の更新等が増えてくると思われ、アセットマネジメント等に基づき、廃止すべき施設等の見直しなども検討して、少しでも経常収支比率を上げていくように心掛けたい。</t>
    <rPh sb="0" eb="2">
      <t>ゼンタイ</t>
    </rPh>
    <rPh sb="27" eb="28">
      <t>カンガ</t>
    </rPh>
    <rPh sb="52" eb="53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</si>
</sst>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0.73</c:v>
                </c:pt>
                <c:pt idx="2">
                  <c:v>0.18</c:v>
                </c:pt>
                <c:pt idx="3">
                  <c:v>0.19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6-48D8-B516-081C8702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0.42</c:v>
                </c:pt>
                <c:pt idx="2">
                  <c:v>0.44</c:v>
                </c:pt>
                <c:pt idx="3">
                  <c:v>0.5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6-48D8-B516-081C8702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58.96</c:v>
                </c:pt>
                <c:pt idx="1">
                  <c:v>59.2</c:v>
                </c:pt>
                <c:pt idx="2">
                  <c:v>63.82</c:v>
                </c:pt>
                <c:pt idx="3">
                  <c:v>62.07</c:v>
                </c:pt>
                <c:pt idx="4">
                  <c:v>62.07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D-442B-AE6A-5FAFE764C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55.22</c:v>
                </c:pt>
                <c:pt idx="1">
                  <c:v>54.05</c:v>
                </c:pt>
                <c:pt idx="2">
                  <c:v>54.43</c:v>
                </c:pt>
                <c:pt idx="3">
                  <c:v>53.87</c:v>
                </c:pt>
                <c:pt idx="4">
                  <c:v>54.49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D-442B-AE6A-5FAFE764C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84.35</c:v>
                </c:pt>
                <c:pt idx="1">
                  <c:v>82.2</c:v>
                </c:pt>
                <c:pt idx="2">
                  <c:v>79.91</c:v>
                </c:pt>
                <c:pt idx="3">
                  <c:v>80.349999999999994</c:v>
                </c:pt>
                <c:pt idx="4">
                  <c:v>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6-4EC3-A7C5-C6D12343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80.930000000000007</c:v>
                </c:pt>
                <c:pt idx="1">
                  <c:v>80.510000000000005</c:v>
                </c:pt>
                <c:pt idx="2">
                  <c:v>79.44</c:v>
                </c:pt>
                <c:pt idx="3">
                  <c:v>79.489999999999995</c:v>
                </c:pt>
                <c:pt idx="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6-4EC3-A7C5-C6D12343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112.86</c:v>
                </c:pt>
                <c:pt idx="1">
                  <c:v>121.28</c:v>
                </c:pt>
                <c:pt idx="2">
                  <c:v>118.69</c:v>
                </c:pt>
                <c:pt idx="3">
                  <c:v>105.8</c:v>
                </c:pt>
                <c:pt idx="4">
                  <c:v>110.29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8-4976-9729-42D0B5B4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108.46</c:v>
                </c:pt>
                <c:pt idx="2">
                  <c:v>109.02</c:v>
                </c:pt>
                <c:pt idx="3">
                  <c:v>107.81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8-4976-9729-42D0B5B4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38.43</c:v>
                </c:pt>
                <c:pt idx="1">
                  <c:v>40.4</c:v>
                </c:pt>
                <c:pt idx="2">
                  <c:v>42.81</c:v>
                </c:pt>
                <c:pt idx="3">
                  <c:v>45.25</c:v>
                </c:pt>
                <c:pt idx="4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C-4B92-B823-9A75BFED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47.97</c:v>
                </c:pt>
                <c:pt idx="1">
                  <c:v>49.12</c:v>
                </c:pt>
                <c:pt idx="2">
                  <c:v>49.39</c:v>
                </c:pt>
                <c:pt idx="3">
                  <c:v>50.75</c:v>
                </c:pt>
                <c:pt idx="4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C-4B92-B823-9A75BFED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0.56999999999999995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4-4859-93E5-FA139B53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16.760000000000002</c:v>
                </c:pt>
                <c:pt idx="2">
                  <c:v>18.57</c:v>
                </c:pt>
                <c:pt idx="3">
                  <c:v>21.14</c:v>
                </c:pt>
                <c:pt idx="4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4-4859-93E5-FA139B53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9-4FCD-A78D-60943541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7.48</c:v>
                </c:pt>
                <c:pt idx="1">
                  <c:v>11.94</c:v>
                </c:pt>
                <c:pt idx="2">
                  <c:v>11</c:v>
                </c:pt>
                <c:pt idx="3">
                  <c:v>8.86</c:v>
                </c:pt>
                <c:pt idx="4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9-4FCD-A78D-60943541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224.03</c:v>
                </c:pt>
                <c:pt idx="1">
                  <c:v>276.08999999999997</c:v>
                </c:pt>
                <c:pt idx="2">
                  <c:v>433.34</c:v>
                </c:pt>
                <c:pt idx="3">
                  <c:v>497.08</c:v>
                </c:pt>
                <c:pt idx="4">
                  <c:v>582.38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8-46DD-A3B2-701D9E2E2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359.7</c:v>
                </c:pt>
                <c:pt idx="1">
                  <c:v>362.93</c:v>
                </c:pt>
                <c:pt idx="2">
                  <c:v>371.81</c:v>
                </c:pt>
                <c:pt idx="3">
                  <c:v>384.23</c:v>
                </c:pt>
                <c:pt idx="4">
                  <c:v>364.3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8-46DD-A3B2-701D9E2E2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372.44</c:v>
                </c:pt>
                <c:pt idx="1">
                  <c:v>389.15</c:v>
                </c:pt>
                <c:pt idx="2">
                  <c:v>365.07</c:v>
                </c:pt>
                <c:pt idx="3">
                  <c:v>345.72</c:v>
                </c:pt>
                <c:pt idx="4">
                  <c:v>321.89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1-42AA-98E8-2EA32DD93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447.01</c:v>
                </c:pt>
                <c:pt idx="1">
                  <c:v>439.05</c:v>
                </c:pt>
                <c:pt idx="2">
                  <c:v>465.85</c:v>
                </c:pt>
                <c:pt idx="3">
                  <c:v>439.43</c:v>
                </c:pt>
                <c:pt idx="4">
                  <c:v>438.41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1-42AA-98E8-2EA32DD93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107.48</c:v>
                </c:pt>
                <c:pt idx="1">
                  <c:v>101.17</c:v>
                </c:pt>
                <c:pt idx="2">
                  <c:v>98.44</c:v>
                </c:pt>
                <c:pt idx="3">
                  <c:v>90.46</c:v>
                </c:pt>
                <c:pt idx="4">
                  <c:v>94.49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E-4C4B-AAC0-8104823D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95.26</c:v>
                </c:pt>
                <c:pt idx="2">
                  <c:v>92.39</c:v>
                </c:pt>
                <c:pt idx="3">
                  <c:v>94.41</c:v>
                </c:pt>
                <c:pt idx="4">
                  <c:v>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E-4C4B-AAC0-8104823D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230.56</c:v>
                </c:pt>
                <c:pt idx="1">
                  <c:v>245.77</c:v>
                </c:pt>
                <c:pt idx="2">
                  <c:v>250.25</c:v>
                </c:pt>
                <c:pt idx="3">
                  <c:v>276.41000000000003</c:v>
                </c:pt>
                <c:pt idx="4">
                  <c:v>266.67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9-42C6-B10E-CE060E38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189.58</c:v>
                </c:pt>
                <c:pt idx="1">
                  <c:v>192.82</c:v>
                </c:pt>
                <c:pt idx="2">
                  <c:v>192.98</c:v>
                </c:pt>
                <c:pt idx="3">
                  <c:v>192.13</c:v>
                </c:pt>
                <c:pt idx="4">
                  <c:v>197.04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9-42C6-B10E-CE060E38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7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福岡県　築上町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A7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17309</v>
      </c>
      <c r="AM8" s="45"/>
      <c r="AN8" s="45"/>
      <c r="AO8" s="45"/>
      <c r="AP8" s="45"/>
      <c r="AQ8" s="45"/>
      <c r="AR8" s="45"/>
      <c r="AS8" s="45"/>
      <c r="AT8" s="46">
        <f>データ!$S$6</f>
        <v>119.61</v>
      </c>
      <c r="AU8" s="47"/>
      <c r="AV8" s="47"/>
      <c r="AW8" s="47"/>
      <c r="AX8" s="47"/>
      <c r="AY8" s="47"/>
      <c r="AZ8" s="47"/>
      <c r="BA8" s="47"/>
      <c r="BB8" s="48">
        <f>データ!$T$6</f>
        <v>144.71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71.23</v>
      </c>
      <c r="J10" s="47"/>
      <c r="K10" s="47"/>
      <c r="L10" s="47"/>
      <c r="M10" s="47"/>
      <c r="N10" s="47"/>
      <c r="O10" s="81"/>
      <c r="P10" s="48">
        <f>データ!$P$6</f>
        <v>69.92</v>
      </c>
      <c r="Q10" s="48"/>
      <c r="R10" s="48"/>
      <c r="S10" s="48"/>
      <c r="T10" s="48"/>
      <c r="U10" s="48"/>
      <c r="V10" s="48"/>
      <c r="W10" s="45">
        <f>データ!$Q$6</f>
        <v>4890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11866</v>
      </c>
      <c r="AM10" s="45"/>
      <c r="AN10" s="45"/>
      <c r="AO10" s="45"/>
      <c r="AP10" s="45"/>
      <c r="AQ10" s="45"/>
      <c r="AR10" s="45"/>
      <c r="AS10" s="45"/>
      <c r="AT10" s="46">
        <f>データ!$V$6</f>
        <v>27.12</v>
      </c>
      <c r="AU10" s="47"/>
      <c r="AV10" s="47"/>
      <c r="AW10" s="47"/>
      <c r="AX10" s="47"/>
      <c r="AY10" s="47"/>
      <c r="AZ10" s="47"/>
      <c r="BA10" s="47"/>
      <c r="BB10" s="48">
        <f>データ!$W$6</f>
        <v>437.54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114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P19rKU2uCquxwuwDvqUCdGJTNpfNFJDO/flEbR82gJwF8EiwLrRxDGpyVhQYTDe9n+mhpbL05ALSdElXNUX5ow==" saltValue="JkrF8gK6Syb3v6dZQV77w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406473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福岡県　築上町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71.23</v>
      </c>
      <c r="P6" s="21">
        <f t="shared" si="3"/>
        <v>69.92</v>
      </c>
      <c r="Q6" s="21">
        <f t="shared" si="3"/>
        <v>4890</v>
      </c>
      <c r="R6" s="21">
        <f t="shared" si="3"/>
        <v>17309</v>
      </c>
      <c r="S6" s="21">
        <f t="shared" si="3"/>
        <v>119.61</v>
      </c>
      <c r="T6" s="21">
        <f t="shared" si="3"/>
        <v>144.71</v>
      </c>
      <c r="U6" s="21">
        <f t="shared" si="3"/>
        <v>11866</v>
      </c>
      <c r="V6" s="21">
        <f t="shared" si="3"/>
        <v>27.12</v>
      </c>
      <c r="W6" s="21">
        <f t="shared" si="3"/>
        <v>437.54</v>
      </c>
      <c r="X6" s="22">
        <f>IF(X7="",NA(),X7)</f>
        <v>112.86</v>
      </c>
      <c r="Y6" s="22">
        <f t="shared" ref="Y6:AG6" si="4">IF(Y7="",NA(),Y7)</f>
        <v>121.28</v>
      </c>
      <c r="Z6" s="22">
        <f t="shared" si="4"/>
        <v>118.69</v>
      </c>
      <c r="AA6" s="22">
        <f t="shared" si="4"/>
        <v>105.8</v>
      </c>
      <c r="AB6" s="22">
        <f t="shared" si="4"/>
        <v>110.29</v>
      </c>
      <c r="AC6" s="22">
        <f t="shared" si="4"/>
        <v>108.76</v>
      </c>
      <c r="AD6" s="22">
        <f t="shared" si="4"/>
        <v>108.46</v>
      </c>
      <c r="AE6" s="22">
        <f t="shared" si="4"/>
        <v>109.02</v>
      </c>
      <c r="AF6" s="22">
        <f t="shared" si="4"/>
        <v>107.81</v>
      </c>
      <c r="AG6" s="22">
        <f t="shared" si="4"/>
        <v>107.21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7.48</v>
      </c>
      <c r="AO6" s="22">
        <f t="shared" si="5"/>
        <v>11.94</v>
      </c>
      <c r="AP6" s="22">
        <f t="shared" si="5"/>
        <v>11</v>
      </c>
      <c r="AQ6" s="22">
        <f t="shared" si="5"/>
        <v>8.86</v>
      </c>
      <c r="AR6" s="22">
        <f t="shared" si="5"/>
        <v>7.65</v>
      </c>
      <c r="AS6" s="21" t="str">
        <f>IF(AS7="","",IF(AS7="-","【-】","【"&amp;SUBSTITUTE(TEXT(AS7,"#,##0.00"),"-","△")&amp;"】"))</f>
        <v>【1.34】</v>
      </c>
      <c r="AT6" s="22">
        <f>IF(AT7="",NA(),AT7)</f>
        <v>224.03</v>
      </c>
      <c r="AU6" s="22">
        <f t="shared" ref="AU6:BC6" si="6">IF(AU7="",NA(),AU7)</f>
        <v>276.08999999999997</v>
      </c>
      <c r="AV6" s="22">
        <f t="shared" si="6"/>
        <v>433.34</v>
      </c>
      <c r="AW6" s="22">
        <f t="shared" si="6"/>
        <v>497.08</v>
      </c>
      <c r="AX6" s="22">
        <f t="shared" si="6"/>
        <v>582.38</v>
      </c>
      <c r="AY6" s="22">
        <f t="shared" si="6"/>
        <v>359.7</v>
      </c>
      <c r="AZ6" s="22">
        <f t="shared" si="6"/>
        <v>362.93</v>
      </c>
      <c r="BA6" s="22">
        <f t="shared" si="6"/>
        <v>371.81</v>
      </c>
      <c r="BB6" s="22">
        <f t="shared" si="6"/>
        <v>384.23</v>
      </c>
      <c r="BC6" s="22">
        <f t="shared" si="6"/>
        <v>364.3</v>
      </c>
      <c r="BD6" s="21" t="str">
        <f>IF(BD7="","",IF(BD7="-","【-】","【"&amp;SUBSTITUTE(TEXT(BD7,"#,##0.00"),"-","△")&amp;"】"))</f>
        <v>【252.29】</v>
      </c>
      <c r="BE6" s="22">
        <f>IF(BE7="",NA(),BE7)</f>
        <v>372.44</v>
      </c>
      <c r="BF6" s="22">
        <f t="shared" ref="BF6:BN6" si="7">IF(BF7="",NA(),BF7)</f>
        <v>389.15</v>
      </c>
      <c r="BG6" s="22">
        <f t="shared" si="7"/>
        <v>365.07</v>
      </c>
      <c r="BH6" s="22">
        <f t="shared" si="7"/>
        <v>345.72</v>
      </c>
      <c r="BI6" s="22">
        <f t="shared" si="7"/>
        <v>321.89</v>
      </c>
      <c r="BJ6" s="22">
        <f t="shared" si="7"/>
        <v>447.01</v>
      </c>
      <c r="BK6" s="22">
        <f t="shared" si="7"/>
        <v>439.05</v>
      </c>
      <c r="BL6" s="22">
        <f t="shared" si="7"/>
        <v>465.85</v>
      </c>
      <c r="BM6" s="22">
        <f t="shared" si="7"/>
        <v>439.43</v>
      </c>
      <c r="BN6" s="22">
        <f t="shared" si="7"/>
        <v>438.41</v>
      </c>
      <c r="BO6" s="21" t="str">
        <f>IF(BO7="","",IF(BO7="-","【-】","【"&amp;SUBSTITUTE(TEXT(BO7,"#,##0.00"),"-","△")&amp;"】"))</f>
        <v>【268.07】</v>
      </c>
      <c r="BP6" s="22">
        <f>IF(BP7="",NA(),BP7)</f>
        <v>107.48</v>
      </c>
      <c r="BQ6" s="22">
        <f t="shared" ref="BQ6:BY6" si="8">IF(BQ7="",NA(),BQ7)</f>
        <v>101.17</v>
      </c>
      <c r="BR6" s="22">
        <f t="shared" si="8"/>
        <v>98.44</v>
      </c>
      <c r="BS6" s="22">
        <f t="shared" si="8"/>
        <v>90.46</v>
      </c>
      <c r="BT6" s="22">
        <f t="shared" si="8"/>
        <v>94.49</v>
      </c>
      <c r="BU6" s="22">
        <f t="shared" si="8"/>
        <v>95.81</v>
      </c>
      <c r="BV6" s="22">
        <f t="shared" si="8"/>
        <v>95.26</v>
      </c>
      <c r="BW6" s="22">
        <f t="shared" si="8"/>
        <v>92.39</v>
      </c>
      <c r="BX6" s="22">
        <f t="shared" si="8"/>
        <v>94.41</v>
      </c>
      <c r="BY6" s="22">
        <f t="shared" si="8"/>
        <v>90.96</v>
      </c>
      <c r="BZ6" s="21" t="str">
        <f>IF(BZ7="","",IF(BZ7="-","【-】","【"&amp;SUBSTITUTE(TEXT(BZ7,"#,##0.00"),"-","△")&amp;"】"))</f>
        <v>【97.47】</v>
      </c>
      <c r="CA6" s="22">
        <f>IF(CA7="",NA(),CA7)</f>
        <v>230.56</v>
      </c>
      <c r="CB6" s="22">
        <f t="shared" ref="CB6:CJ6" si="9">IF(CB7="",NA(),CB7)</f>
        <v>245.77</v>
      </c>
      <c r="CC6" s="22">
        <f t="shared" si="9"/>
        <v>250.25</v>
      </c>
      <c r="CD6" s="22">
        <f t="shared" si="9"/>
        <v>276.41000000000003</v>
      </c>
      <c r="CE6" s="22">
        <f t="shared" si="9"/>
        <v>266.67</v>
      </c>
      <c r="CF6" s="22">
        <f t="shared" si="9"/>
        <v>189.58</v>
      </c>
      <c r="CG6" s="22">
        <f t="shared" si="9"/>
        <v>192.82</v>
      </c>
      <c r="CH6" s="22">
        <f t="shared" si="9"/>
        <v>192.98</v>
      </c>
      <c r="CI6" s="22">
        <f t="shared" si="9"/>
        <v>192.13</v>
      </c>
      <c r="CJ6" s="22">
        <f t="shared" si="9"/>
        <v>197.04</v>
      </c>
      <c r="CK6" s="21" t="str">
        <f>IF(CK7="","",IF(CK7="-","【-】","【"&amp;SUBSTITUTE(TEXT(CK7,"#,##0.00"),"-","△")&amp;"】"))</f>
        <v>【174.75】</v>
      </c>
      <c r="CL6" s="22">
        <f>IF(CL7="",NA(),CL7)</f>
        <v>58.96</v>
      </c>
      <c r="CM6" s="22">
        <f t="shared" ref="CM6:CU6" si="10">IF(CM7="",NA(),CM7)</f>
        <v>59.2</v>
      </c>
      <c r="CN6" s="22">
        <f t="shared" si="10"/>
        <v>63.82</v>
      </c>
      <c r="CO6" s="22">
        <f t="shared" si="10"/>
        <v>62.07</v>
      </c>
      <c r="CP6" s="22">
        <f t="shared" si="10"/>
        <v>62.07</v>
      </c>
      <c r="CQ6" s="22">
        <f t="shared" si="10"/>
        <v>55.22</v>
      </c>
      <c r="CR6" s="22">
        <f t="shared" si="10"/>
        <v>54.05</v>
      </c>
      <c r="CS6" s="22">
        <f t="shared" si="10"/>
        <v>54.43</v>
      </c>
      <c r="CT6" s="22">
        <f t="shared" si="10"/>
        <v>53.87</v>
      </c>
      <c r="CU6" s="22">
        <f t="shared" si="10"/>
        <v>54.49</v>
      </c>
      <c r="CV6" s="21" t="str">
        <f>IF(CV7="","",IF(CV7="-","【-】","【"&amp;SUBSTITUTE(TEXT(CV7,"#,##0.00"),"-","△")&amp;"】"))</f>
        <v>【59.97】</v>
      </c>
      <c r="CW6" s="22">
        <f>IF(CW7="",NA(),CW7)</f>
        <v>84.35</v>
      </c>
      <c r="CX6" s="22">
        <f t="shared" ref="CX6:DF6" si="11">IF(CX7="",NA(),CX7)</f>
        <v>82.2</v>
      </c>
      <c r="CY6" s="22">
        <f t="shared" si="11"/>
        <v>79.91</v>
      </c>
      <c r="CZ6" s="22">
        <f t="shared" si="11"/>
        <v>80.349999999999994</v>
      </c>
      <c r="DA6" s="22">
        <f t="shared" si="11"/>
        <v>79.5</v>
      </c>
      <c r="DB6" s="22">
        <f t="shared" si="11"/>
        <v>80.930000000000007</v>
      </c>
      <c r="DC6" s="22">
        <f t="shared" si="11"/>
        <v>80.510000000000005</v>
      </c>
      <c r="DD6" s="22">
        <f t="shared" si="11"/>
        <v>79.44</v>
      </c>
      <c r="DE6" s="22">
        <f t="shared" si="11"/>
        <v>79.489999999999995</v>
      </c>
      <c r="DF6" s="22">
        <f t="shared" si="11"/>
        <v>78.8</v>
      </c>
      <c r="DG6" s="21" t="str">
        <f>IF(DG7="","",IF(DG7="-","【-】","【"&amp;SUBSTITUTE(TEXT(DG7,"#,##0.00"),"-","△")&amp;"】"))</f>
        <v>【89.76】</v>
      </c>
      <c r="DH6" s="22">
        <f>IF(DH7="",NA(),DH7)</f>
        <v>38.43</v>
      </c>
      <c r="DI6" s="22">
        <f t="shared" ref="DI6:DQ6" si="12">IF(DI7="",NA(),DI7)</f>
        <v>40.4</v>
      </c>
      <c r="DJ6" s="22">
        <f t="shared" si="12"/>
        <v>42.81</v>
      </c>
      <c r="DK6" s="22">
        <f t="shared" si="12"/>
        <v>45.25</v>
      </c>
      <c r="DL6" s="22">
        <f t="shared" si="12"/>
        <v>47.8</v>
      </c>
      <c r="DM6" s="22">
        <f t="shared" si="12"/>
        <v>47.97</v>
      </c>
      <c r="DN6" s="22">
        <f t="shared" si="12"/>
        <v>49.12</v>
      </c>
      <c r="DO6" s="22">
        <f t="shared" si="12"/>
        <v>49.39</v>
      </c>
      <c r="DP6" s="22">
        <f t="shared" si="12"/>
        <v>50.75</v>
      </c>
      <c r="DQ6" s="22">
        <f t="shared" si="12"/>
        <v>51.72</v>
      </c>
      <c r="DR6" s="21" t="str">
        <f>IF(DR7="","",IF(DR7="-","【-】","【"&amp;SUBSTITUTE(TEXT(DR7,"#,##0.00"),"-","△")&amp;"】"))</f>
        <v>【51.51】</v>
      </c>
      <c r="DS6" s="22">
        <f>IF(DS7="",NA(),DS7)</f>
        <v>0.56999999999999995</v>
      </c>
      <c r="DT6" s="22">
        <f t="shared" ref="DT6:EB6" si="13">IF(DT7="",NA(),DT7)</f>
        <v>0.56999999999999995</v>
      </c>
      <c r="DU6" s="22">
        <f t="shared" si="13"/>
        <v>0.56999999999999995</v>
      </c>
      <c r="DV6" s="22">
        <f t="shared" si="13"/>
        <v>0.56999999999999995</v>
      </c>
      <c r="DW6" s="22">
        <f t="shared" si="13"/>
        <v>0.56999999999999995</v>
      </c>
      <c r="DX6" s="22">
        <f t="shared" si="13"/>
        <v>15.33</v>
      </c>
      <c r="DY6" s="22">
        <f t="shared" si="13"/>
        <v>16.760000000000002</v>
      </c>
      <c r="DZ6" s="22">
        <f t="shared" si="13"/>
        <v>18.57</v>
      </c>
      <c r="EA6" s="22">
        <f t="shared" si="13"/>
        <v>21.14</v>
      </c>
      <c r="EB6" s="22">
        <f t="shared" si="13"/>
        <v>22.12</v>
      </c>
      <c r="EC6" s="21" t="str">
        <f>IF(EC7="","",IF(EC7="-","【-】","【"&amp;SUBSTITUTE(TEXT(EC7,"#,##0.00"),"-","△")&amp;"】"))</f>
        <v>【23.75】</v>
      </c>
      <c r="ED6" s="22">
        <f>IF(ED7="",NA(),ED7)</f>
        <v>0.13</v>
      </c>
      <c r="EE6" s="22">
        <f t="shared" ref="EE6:EM6" si="14">IF(EE7="",NA(),EE7)</f>
        <v>0.73</v>
      </c>
      <c r="EF6" s="22">
        <f t="shared" si="14"/>
        <v>0.18</v>
      </c>
      <c r="EG6" s="22">
        <f t="shared" si="14"/>
        <v>0.19</v>
      </c>
      <c r="EH6" s="22">
        <f t="shared" si="14"/>
        <v>0.09</v>
      </c>
      <c r="EI6" s="22">
        <f t="shared" si="14"/>
        <v>0.43</v>
      </c>
      <c r="EJ6" s="22">
        <f t="shared" si="14"/>
        <v>0.42</v>
      </c>
      <c r="EK6" s="22">
        <f t="shared" si="14"/>
        <v>0.44</v>
      </c>
      <c r="EL6" s="22">
        <f t="shared" si="14"/>
        <v>0.5</v>
      </c>
      <c r="EM6" s="22">
        <f t="shared" si="14"/>
        <v>0.4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406473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71.23</v>
      </c>
      <c r="P7" s="25">
        <v>69.92</v>
      </c>
      <c r="Q7" s="25">
        <v>4890</v>
      </c>
      <c r="R7" s="25">
        <v>17309</v>
      </c>
      <c r="S7" s="25">
        <v>119.61</v>
      </c>
      <c r="T7" s="25">
        <v>144.71</v>
      </c>
      <c r="U7" s="25">
        <v>11866</v>
      </c>
      <c r="V7" s="25">
        <v>27.12</v>
      </c>
      <c r="W7" s="25">
        <v>437.54</v>
      </c>
      <c r="X7" s="25">
        <v>112.86</v>
      </c>
      <c r="Y7" s="25">
        <v>121.28</v>
      </c>
      <c r="Z7" s="25">
        <v>118.69</v>
      </c>
      <c r="AA7" s="25">
        <v>105.8</v>
      </c>
      <c r="AB7" s="25">
        <v>110.29</v>
      </c>
      <c r="AC7" s="25">
        <v>108.76</v>
      </c>
      <c r="AD7" s="25">
        <v>108.46</v>
      </c>
      <c r="AE7" s="25">
        <v>109.02</v>
      </c>
      <c r="AF7" s="25">
        <v>107.81</v>
      </c>
      <c r="AG7" s="25">
        <v>107.21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7.48</v>
      </c>
      <c r="AO7" s="25">
        <v>11.94</v>
      </c>
      <c r="AP7" s="25">
        <v>11</v>
      </c>
      <c r="AQ7" s="25">
        <v>8.86</v>
      </c>
      <c r="AR7" s="25">
        <v>7.65</v>
      </c>
      <c r="AS7" s="25">
        <v>1.34</v>
      </c>
      <c r="AT7" s="25">
        <v>224.03</v>
      </c>
      <c r="AU7" s="25">
        <v>276.08999999999997</v>
      </c>
      <c r="AV7" s="25">
        <v>433.34</v>
      </c>
      <c r="AW7" s="25">
        <v>497.08</v>
      </c>
      <c r="AX7" s="25">
        <v>582.38</v>
      </c>
      <c r="AY7" s="25">
        <v>359.7</v>
      </c>
      <c r="AZ7" s="25">
        <v>362.93</v>
      </c>
      <c r="BA7" s="25">
        <v>371.81</v>
      </c>
      <c r="BB7" s="25">
        <v>384.23</v>
      </c>
      <c r="BC7" s="25">
        <v>364.3</v>
      </c>
      <c r="BD7" s="25">
        <v>252.29</v>
      </c>
      <c r="BE7" s="25">
        <v>372.44</v>
      </c>
      <c r="BF7" s="25">
        <v>389.15</v>
      </c>
      <c r="BG7" s="25">
        <v>365.07</v>
      </c>
      <c r="BH7" s="25">
        <v>345.72</v>
      </c>
      <c r="BI7" s="25">
        <v>321.89</v>
      </c>
      <c r="BJ7" s="25">
        <v>447.01</v>
      </c>
      <c r="BK7" s="25">
        <v>439.05</v>
      </c>
      <c r="BL7" s="25">
        <v>465.85</v>
      </c>
      <c r="BM7" s="25">
        <v>439.43</v>
      </c>
      <c r="BN7" s="25">
        <v>438.41</v>
      </c>
      <c r="BO7" s="25">
        <v>268.07</v>
      </c>
      <c r="BP7" s="25">
        <v>107.48</v>
      </c>
      <c r="BQ7" s="25">
        <v>101.17</v>
      </c>
      <c r="BR7" s="25">
        <v>98.44</v>
      </c>
      <c r="BS7" s="25">
        <v>90.46</v>
      </c>
      <c r="BT7" s="25">
        <v>94.49</v>
      </c>
      <c r="BU7" s="25">
        <v>95.81</v>
      </c>
      <c r="BV7" s="25">
        <v>95.26</v>
      </c>
      <c r="BW7" s="25">
        <v>92.39</v>
      </c>
      <c r="BX7" s="25">
        <v>94.41</v>
      </c>
      <c r="BY7" s="25">
        <v>90.96</v>
      </c>
      <c r="BZ7" s="25">
        <v>97.47</v>
      </c>
      <c r="CA7" s="25">
        <v>230.56</v>
      </c>
      <c r="CB7" s="25">
        <v>245.77</v>
      </c>
      <c r="CC7" s="25">
        <v>250.25</v>
      </c>
      <c r="CD7" s="25">
        <v>276.41000000000003</v>
      </c>
      <c r="CE7" s="25">
        <v>266.67</v>
      </c>
      <c r="CF7" s="25">
        <v>189.58</v>
      </c>
      <c r="CG7" s="25">
        <v>192.82</v>
      </c>
      <c r="CH7" s="25">
        <v>192.98</v>
      </c>
      <c r="CI7" s="25">
        <v>192.13</v>
      </c>
      <c r="CJ7" s="25">
        <v>197.04</v>
      </c>
      <c r="CK7" s="25">
        <v>174.75</v>
      </c>
      <c r="CL7" s="25">
        <v>58.96</v>
      </c>
      <c r="CM7" s="25">
        <v>59.2</v>
      </c>
      <c r="CN7" s="25">
        <v>63.82</v>
      </c>
      <c r="CO7" s="25">
        <v>62.07</v>
      </c>
      <c r="CP7" s="25">
        <v>62.07</v>
      </c>
      <c r="CQ7" s="25">
        <v>55.22</v>
      </c>
      <c r="CR7" s="25">
        <v>54.05</v>
      </c>
      <c r="CS7" s="25">
        <v>54.43</v>
      </c>
      <c r="CT7" s="25">
        <v>53.87</v>
      </c>
      <c r="CU7" s="25">
        <v>54.49</v>
      </c>
      <c r="CV7" s="25">
        <v>59.97</v>
      </c>
      <c r="CW7" s="25">
        <v>84.35</v>
      </c>
      <c r="CX7" s="25">
        <v>82.2</v>
      </c>
      <c r="CY7" s="25">
        <v>79.91</v>
      </c>
      <c r="CZ7" s="25">
        <v>80.349999999999994</v>
      </c>
      <c r="DA7" s="25">
        <v>79.5</v>
      </c>
      <c r="DB7" s="25">
        <v>80.930000000000007</v>
      </c>
      <c r="DC7" s="25">
        <v>80.510000000000005</v>
      </c>
      <c r="DD7" s="25">
        <v>79.44</v>
      </c>
      <c r="DE7" s="25">
        <v>79.489999999999995</v>
      </c>
      <c r="DF7" s="25">
        <v>78.8</v>
      </c>
      <c r="DG7" s="25">
        <v>89.76</v>
      </c>
      <c r="DH7" s="25">
        <v>38.43</v>
      </c>
      <c r="DI7" s="25">
        <v>40.4</v>
      </c>
      <c r="DJ7" s="25">
        <v>42.81</v>
      </c>
      <c r="DK7" s="25">
        <v>45.25</v>
      </c>
      <c r="DL7" s="25">
        <v>47.8</v>
      </c>
      <c r="DM7" s="25">
        <v>47.97</v>
      </c>
      <c r="DN7" s="25">
        <v>49.12</v>
      </c>
      <c r="DO7" s="25">
        <v>49.39</v>
      </c>
      <c r="DP7" s="25">
        <v>50.75</v>
      </c>
      <c r="DQ7" s="25">
        <v>51.72</v>
      </c>
      <c r="DR7" s="25">
        <v>51.51</v>
      </c>
      <c r="DS7" s="25">
        <v>0.56999999999999995</v>
      </c>
      <c r="DT7" s="25">
        <v>0.56999999999999995</v>
      </c>
      <c r="DU7" s="25">
        <v>0.56999999999999995</v>
      </c>
      <c r="DV7" s="25">
        <v>0.56999999999999995</v>
      </c>
      <c r="DW7" s="25">
        <v>0.56999999999999995</v>
      </c>
      <c r="DX7" s="25">
        <v>15.33</v>
      </c>
      <c r="DY7" s="25">
        <v>16.760000000000002</v>
      </c>
      <c r="DZ7" s="25">
        <v>18.57</v>
      </c>
      <c r="EA7" s="25">
        <v>21.14</v>
      </c>
      <c r="EB7" s="25">
        <v>22.12</v>
      </c>
      <c r="EC7" s="25">
        <v>23.75</v>
      </c>
      <c r="ED7" s="25">
        <v>0.13</v>
      </c>
      <c r="EE7" s="25">
        <v>0.73</v>
      </c>
      <c r="EF7" s="25">
        <v>0.18</v>
      </c>
      <c r="EG7" s="25">
        <v>0.19</v>
      </c>
      <c r="EH7" s="25">
        <v>0.09</v>
      </c>
      <c r="EI7" s="25">
        <v>0.43</v>
      </c>
      <c r="EJ7" s="25">
        <v>0.42</v>
      </c>
      <c r="EK7" s="25">
        <v>0.44</v>
      </c>
      <c r="EL7" s="25">
        <v>0.5</v>
      </c>
      <c r="EM7" s="25">
        <v>0.4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大下 征克</cp:lastModifiedBy>
  <cp:lastPrinted>2024-02-02T07:30:57Z</cp:lastPrinted>
  <dcterms:created xsi:type="dcterms:W3CDTF">2023-12-05T01:01:11Z</dcterms:created>
  <dcterms:modified xsi:type="dcterms:W3CDTF">2024-02-02T08:26:14Z</dcterms:modified>
  <cp:category/>
</cp:coreProperties>
</file>