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<sst xmlns="http://schemas.openxmlformats.org/spreadsheetml/2006/main" count="237" uniqueCount="111">
  <si>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</si>
  <si>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</si>
  <si>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</si>
  <si>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</si>
  <si>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</si>
  <si>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</si>
  <si>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</si>
  <si>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</si>
  <si>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</si>
  <si>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</si>
  <si>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</si>
  <si>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</si>
  <si>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</si>
  <si>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</si>
  <si>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</si>
  <si>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</si>
  <si>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</si>
  <si>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</si>
  <si>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</si>
  <si>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</si>
  <si>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</si>
  <si>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</si>
  <si>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</si>
  <si>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</si>
  <si>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</si>
  <si>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</si>
  <si>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</si>
  <si>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</si>
  <si>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</si>
  <si>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</si>
  <si>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</si>
  <si>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</si>
  <si>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</si>
  <si>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</si>
  <si>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</si>
  <si>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</si>
  <si>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</si>
  <si>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</si>
  <si>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</si>
  <si>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</si>
  <si>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</si>
  <si>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</si>
  <si>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</si>
  <si>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</si>
  <si>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</si>
  <si>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</si>
  <si>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</si>
  <si>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</si>
  <si>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</si>
  <si>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</si>
  <si>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</si>
  <si>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</si>
  <si>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</si>
  <si>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</si>
  <si>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</si>
  <si>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</si>
  <si>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</si>
  <si>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</si>
  <si>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</si>
  <si>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</si>
  <si>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</si>
  <si>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</si>
  <si>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</si>
  <si>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</si>
  <si>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</si>
  <si>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</si>
  <si>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</si>
  <si>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</si>
  <si>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</si>
  <si>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</si>
  <si>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</si>
  <si>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</si>
  <si>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</si>
  <si>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</si>
  <si>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</si>
  <si>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</si>
  <si>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</si>
  <si>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</si>
  <si>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</si>
  <si>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</si>
  <si>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</si>
  <si>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</si>
  <si>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</si>
  <si>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</si>
  <si>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</si>
  <si>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</si>
  <si>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</si>
  <si>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</si>
  <si>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</si>
  <si>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</si>
  <si>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</si>
  <si>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</si>
  <si>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</si>
  <si>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</si>
  <si>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</si>
  <si>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</si>
  <si>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福岡県　築上町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</si>
  <si>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</si>
  <si>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</si>
  <si>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</si>
  <si>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</si>
  <si>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</si>
  <si>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</si>
  <si>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</si>
  <si>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</si>
  <si>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</si>
  <si>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</si>
  <si>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</si>
  <si>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営の健全性については、「収益的収支比率」は、100％を上回っており、黒字収支となっている。しかし、「経費回収率」は供用開始してから間もないため、使用料で賄えない費用を一般会計繰入金に頼っており、十分な経営状況とは言えない。　　　　経営の効率性については、「汚水処理原価」は供用開始から間もないため、高い傾向にあり、「施設使用率」は低いため、効率性は低い状況である。　　　　企業債残高事業規模比率は、供用開始してから間もないため、類似団体と比較して高い状況である。　　　また、今後の下水道の整備により、企業債残高対事業規模比率は増加すると思われる。</t>
    <rPh sb="0" eb="2">
      <t>ケイエイ</t>
    </rPh>
    <rPh sb="3" eb="6">
      <t>ケンゼンセイ</t>
    </rPh>
    <rPh sb="13" eb="16">
      <t>シュウエキテキ</t>
    </rPh>
    <rPh sb="16" eb="18">
      <t>シュウシ</t>
    </rPh>
    <rPh sb="18" eb="20">
      <t>ヒリツ</t>
    </rPh>
    <rPh sb="28" eb="30">
      <t>ウワマワ</t>
    </rPh>
    <rPh sb="35" eb="37">
      <t>クロジ</t>
    </rPh>
    <rPh sb="37" eb="39">
      <t>シュウシ</t>
    </rPh>
    <rPh sb="51" eb="53">
      <t>ケイヒ</t>
    </rPh>
    <rPh sb="53" eb="55">
      <t>カイシュウ</t>
    </rPh>
    <rPh sb="55" eb="56">
      <t>リツ</t>
    </rPh>
    <rPh sb="58" eb="60">
      <t>キョウヨウ</t>
    </rPh>
    <rPh sb="60" eb="61">
      <t>ヒラ</t>
    </rPh>
    <rPh sb="61" eb="62">
      <t>ハジ</t>
    </rPh>
    <rPh sb="66" eb="67">
      <t>マ</t>
    </rPh>
    <rPh sb="73" eb="75">
      <t>シヨウ</t>
    </rPh>
    <rPh sb="75" eb="76">
      <t>リョウ</t>
    </rPh>
    <rPh sb="77" eb="78">
      <t>マカナ</t>
    </rPh>
    <rPh sb="81" eb="83">
      <t>ヒヨウ</t>
    </rPh>
    <rPh sb="84" eb="86">
      <t>イッパン</t>
    </rPh>
    <rPh sb="86" eb="88">
      <t>カイケイ</t>
    </rPh>
    <rPh sb="88" eb="90">
      <t>クリイレ</t>
    </rPh>
    <rPh sb="90" eb="91">
      <t>キン</t>
    </rPh>
    <rPh sb="92" eb="93">
      <t>タヨ</t>
    </rPh>
    <rPh sb="98" eb="100">
      <t>ジュウブン</t>
    </rPh>
    <rPh sb="101" eb="103">
      <t>ケイエイ</t>
    </rPh>
    <rPh sb="103" eb="105">
      <t>ジョウキョウ</t>
    </rPh>
    <rPh sb="107" eb="108">
      <t>イ</t>
    </rPh>
    <rPh sb="116" eb="118">
      <t>ケイエイ</t>
    </rPh>
    <rPh sb="119" eb="122">
      <t>コウリツセイ</t>
    </rPh>
    <rPh sb="129" eb="131">
      <t>オスイ</t>
    </rPh>
    <rPh sb="131" eb="133">
      <t>ショリ</t>
    </rPh>
    <rPh sb="133" eb="135">
      <t>ゲンカ</t>
    </rPh>
    <rPh sb="137" eb="139">
      <t>キョウヨウ</t>
    </rPh>
    <rPh sb="139" eb="140">
      <t>ヒラ</t>
    </rPh>
    <rPh sb="140" eb="141">
      <t>ハジ</t>
    </rPh>
    <rPh sb="143" eb="144">
      <t>マ</t>
    </rPh>
    <rPh sb="150" eb="151">
      <t>タカ</t>
    </rPh>
    <rPh sb="152" eb="154">
      <t>ケイコウ</t>
    </rPh>
    <rPh sb="159" eb="161">
      <t>シセツ</t>
    </rPh>
    <rPh sb="161" eb="163">
      <t>シヨウ</t>
    </rPh>
    <rPh sb="163" eb="164">
      <t>リツ</t>
    </rPh>
    <rPh sb="166" eb="167">
      <t>ヒク</t>
    </rPh>
    <rPh sb="171" eb="174">
      <t>コウリツセイ</t>
    </rPh>
    <rPh sb="175" eb="176">
      <t>ヒク</t>
    </rPh>
    <rPh sb="177" eb="179">
      <t>ジョウキョウ</t>
    </rPh>
    <rPh sb="187" eb="189">
      <t>キギョウ</t>
    </rPh>
    <rPh sb="189" eb="190">
      <t>サイ</t>
    </rPh>
    <rPh sb="190" eb="192">
      <t>ザンダカ</t>
    </rPh>
    <rPh sb="192" eb="194">
      <t>ジギョウ</t>
    </rPh>
    <rPh sb="194" eb="196">
      <t>キボ</t>
    </rPh>
    <rPh sb="196" eb="198">
      <t>ヒリツ</t>
    </rPh>
    <rPh sb="200" eb="202">
      <t>キョウヨウ</t>
    </rPh>
    <rPh sb="202" eb="203">
      <t>ヒラ</t>
    </rPh>
    <rPh sb="203" eb="204">
      <t>ハジ</t>
    </rPh>
    <rPh sb="208" eb="209">
      <t>マ</t>
    </rPh>
    <rPh sb="215" eb="217">
      <t>ルイジ</t>
    </rPh>
    <rPh sb="217" eb="219">
      <t>ダンタイ</t>
    </rPh>
    <rPh sb="220" eb="222">
      <t>ヒカク</t>
    </rPh>
    <rPh sb="224" eb="225">
      <t>タカ</t>
    </rPh>
    <rPh sb="226" eb="228">
      <t>ジョウキョウ</t>
    </rPh>
    <rPh sb="238" eb="240">
      <t>コンゴ</t>
    </rPh>
    <rPh sb="241" eb="243">
      <t>ゲスイ</t>
    </rPh>
    <rPh sb="243" eb="244">
      <t>ミチ</t>
    </rPh>
    <rPh sb="245" eb="247">
      <t>セイビ</t>
    </rPh>
    <rPh sb="251" eb="253">
      <t>キギョウ</t>
    </rPh>
    <rPh sb="253" eb="254">
      <t>サイ</t>
    </rPh>
    <rPh sb="254" eb="256">
      <t>ザンダカ</t>
    </rPh>
    <rPh sb="256" eb="257">
      <t>タイ</t>
    </rPh>
    <rPh sb="257" eb="259">
      <t>ジギョウ</t>
    </rPh>
    <rPh sb="259" eb="261">
      <t>キボ</t>
    </rPh>
    <rPh sb="261" eb="263">
      <t>ヒリツ</t>
    </rPh>
    <rPh sb="264" eb="266">
      <t>ゾウカ</t>
    </rPh>
    <rPh sb="269" eb="270">
      <t>オモ</t>
    </rPh>
    <phoneticPr fontId="4"/>
  </si>
  <si>
    <t>管渠の改築については、供用開始してから間もないため、法定耐用年数経過まで期間があり、管渠改善率はゼロである。</t>
    <rPh sb="0" eb="1">
      <t>カン</t>
    </rPh>
    <rPh sb="3" eb="5">
      <t>カイチク</t>
    </rPh>
    <rPh sb="11" eb="13">
      <t>キョウヨウ</t>
    </rPh>
    <rPh sb="13" eb="15">
      <t>カイシ</t>
    </rPh>
    <rPh sb="19" eb="20">
      <t>マ</t>
    </rPh>
    <rPh sb="26" eb="28">
      <t>ホウテイ</t>
    </rPh>
    <rPh sb="28" eb="30">
      <t>タイヨウ</t>
    </rPh>
    <rPh sb="30" eb="32">
      <t>ネンスウ</t>
    </rPh>
    <rPh sb="32" eb="34">
      <t>ケイカ</t>
    </rPh>
    <rPh sb="36" eb="38">
      <t>キカン</t>
    </rPh>
    <rPh sb="42" eb="44">
      <t>カンキョ</t>
    </rPh>
    <rPh sb="44" eb="46">
      <t>カイゼン</t>
    </rPh>
    <rPh sb="46" eb="47">
      <t>リツ</t>
    </rPh>
    <phoneticPr fontId="4"/>
  </si>
  <si>
    <t>供用開始してから間もないため、経営基盤が成りたっていない状況であるが、経費の削減を行うとともに、適正な使用料収入を確保するため、使用料の単価の見直しを検討する必要がある。</t>
    <rPh sb="0" eb="2">
      <t>キョウヨウ</t>
    </rPh>
    <rPh sb="2" eb="3">
      <t>ヒラ</t>
    </rPh>
    <rPh sb="3" eb="4">
      <t>ハジ</t>
    </rPh>
    <rPh sb="8" eb="9">
      <t>マ</t>
    </rPh>
    <rPh sb="15" eb="17">
      <t>ケイエイ</t>
    </rPh>
    <rPh sb="17" eb="19">
      <t>キバン</t>
    </rPh>
    <rPh sb="20" eb="21">
      <t>ナ</t>
    </rPh>
    <rPh sb="28" eb="30">
      <t>ジョウキョウ</t>
    </rPh>
    <rPh sb="35" eb="37">
      <t>ケイヒ</t>
    </rPh>
    <rPh sb="38" eb="40">
      <t>サクゲン</t>
    </rPh>
    <rPh sb="41" eb="42">
      <t>オコナ</t>
    </rPh>
    <rPh sb="48" eb="49">
      <t>テキ</t>
    </rPh>
    <rPh sb="49" eb="50">
      <t>セイ</t>
    </rPh>
    <rPh sb="51" eb="53">
      <t>シヨウ</t>
    </rPh>
    <rPh sb="53" eb="54">
      <t>リョウ</t>
    </rPh>
    <rPh sb="54" eb="56">
      <t>シュウニュウ</t>
    </rPh>
    <rPh sb="57" eb="59">
      <t>カクホ</t>
    </rPh>
    <rPh sb="64" eb="66">
      <t>シヨウ</t>
    </rPh>
    <rPh sb="66" eb="67">
      <t>リョウ</t>
    </rPh>
    <rPh sb="68" eb="70">
      <t>タンカ</t>
    </rPh>
    <rPh sb="71" eb="73">
      <t>ミナオ</t>
    </rPh>
    <rPh sb="75" eb="77">
      <t>ケントウ</t>
    </rPh>
    <rPh sb="79" eb="8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</si>
</sst>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95072"/>
        <c:axId val="8099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0.14000000000000001</c:v>
                </c:pt>
                <c:pt idx="2" formatCode="#,##0.00;&quot;△&quot;#,##0.00">
                  <c:v>0</c:v>
                </c:pt>
                <c:pt idx="3">
                  <c:v>0.16</c:v>
                </c:pt>
                <c:pt idx="4">
                  <c:v>0.33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95072"/>
        <c:axId val="80996992"/>
      </c:lineChart>
      <c:dateAx>
        <c:axId val="8099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996992"/>
        <c:crosses val="autoZero"/>
        <c:auto val="1"/>
        <c:lblOffset val="100"/>
        <c:baseTimeUnit val="years"/>
      </c:dateAx>
      <c:valAx>
        <c:axId val="8099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99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0.63</c:v>
                </c:pt>
                <c:pt idx="3">
                  <c:v>1.1299999999999999</c:v>
                </c:pt>
                <c:pt idx="4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38656"/>
        <c:axId val="9078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41.95</c:v>
                </c:pt>
                <c:pt idx="2">
                  <c:v>40.71</c:v>
                </c:pt>
                <c:pt idx="3">
                  <c:v>41.63</c:v>
                </c:pt>
                <c:pt idx="4">
                  <c:v>44.89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38656"/>
        <c:axId val="90784896"/>
      </c:lineChart>
      <c:dateAx>
        <c:axId val="904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784896"/>
        <c:crosses val="autoZero"/>
        <c:auto val="1"/>
        <c:lblOffset val="100"/>
        <c:baseTimeUnit val="years"/>
      </c:dateAx>
      <c:valAx>
        <c:axId val="9078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3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15.69</c:v>
                </c:pt>
                <c:pt idx="3" formatCode="#,##0.00;&quot;△&quot;#,##0.00;&quot;-&quot;">
                  <c:v>6.61</c:v>
                </c:pt>
                <c:pt idx="4" formatCode="#,##0.00;&quot;△&quot;#,##0.00;&quot;-&quot;">
                  <c:v>10.34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21376"/>
        <c:axId val="9082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64.459999999999994</c:v>
                </c:pt>
                <c:pt idx="2">
                  <c:v>63.45</c:v>
                </c:pt>
                <c:pt idx="3">
                  <c:v>66.33</c:v>
                </c:pt>
                <c:pt idx="4">
                  <c:v>64.89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21376"/>
        <c:axId val="90823296"/>
      </c:lineChart>
      <c:dateAx>
        <c:axId val="9082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23296"/>
        <c:crosses val="autoZero"/>
        <c:auto val="1"/>
        <c:lblOffset val="100"/>
        <c:baseTimeUnit val="years"/>
      </c:dateAx>
      <c:valAx>
        <c:axId val="9082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2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242.96</c:v>
                </c:pt>
                <c:pt idx="2">
                  <c:v>112</c:v>
                </c:pt>
                <c:pt idx="3">
                  <c:v>112.24</c:v>
                </c:pt>
                <c:pt idx="4">
                  <c:v>250.52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37056"/>
        <c:axId val="8143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37056"/>
        <c:axId val="81438976"/>
      </c:lineChart>
      <c:dateAx>
        <c:axId val="8143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38976"/>
        <c:crosses val="autoZero"/>
        <c:auto val="1"/>
        <c:lblOffset val="100"/>
        <c:baseTimeUnit val="years"/>
      </c:dateAx>
      <c:valAx>
        <c:axId val="8143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43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24288"/>
        <c:axId val="9012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4288"/>
        <c:axId val="90126208"/>
      </c:lineChart>
      <c:dateAx>
        <c:axId val="9012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26208"/>
        <c:crosses val="autoZero"/>
        <c:auto val="1"/>
        <c:lblOffset val="100"/>
        <c:baseTimeUnit val="years"/>
      </c:dateAx>
      <c:valAx>
        <c:axId val="9012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2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52320"/>
        <c:axId val="9017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52320"/>
        <c:axId val="90170880"/>
      </c:lineChart>
      <c:dateAx>
        <c:axId val="9015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70880"/>
        <c:crosses val="autoZero"/>
        <c:auto val="1"/>
        <c:lblOffset val="100"/>
        <c:baseTimeUnit val="years"/>
      </c:dateAx>
      <c:valAx>
        <c:axId val="9017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5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05568"/>
        <c:axId val="9021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05568"/>
        <c:axId val="90211840"/>
      </c:lineChart>
      <c:dateAx>
        <c:axId val="9020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11840"/>
        <c:crosses val="autoZero"/>
        <c:auto val="1"/>
        <c:lblOffset val="100"/>
        <c:baseTimeUnit val="years"/>
      </c:dateAx>
      <c:valAx>
        <c:axId val="9021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0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52416"/>
        <c:axId val="9025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52416"/>
        <c:axId val="90254336"/>
      </c:lineChart>
      <c:dateAx>
        <c:axId val="9025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54336"/>
        <c:crosses val="autoZero"/>
        <c:auto val="1"/>
        <c:lblOffset val="100"/>
        <c:baseTimeUnit val="years"/>
      </c:dateAx>
      <c:valAx>
        <c:axId val="9025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5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77451.740000000005</c:v>
                </c:pt>
                <c:pt idx="3">
                  <c:v>66533.61</c:v>
                </c:pt>
                <c:pt idx="4">
                  <c:v>24201.4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88896"/>
        <c:axId val="9029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1791.46</c:v>
                </c:pt>
                <c:pt idx="2">
                  <c:v>1826.49</c:v>
                </c:pt>
                <c:pt idx="3">
                  <c:v>1315.67</c:v>
                </c:pt>
                <c:pt idx="4">
                  <c:v>1240.1600000000001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88896"/>
        <c:axId val="90290816"/>
      </c:lineChart>
      <c:dateAx>
        <c:axId val="9028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90816"/>
        <c:crosses val="autoZero"/>
        <c:auto val="1"/>
        <c:lblOffset val="100"/>
        <c:baseTimeUnit val="years"/>
      </c:dateAx>
      <c:valAx>
        <c:axId val="9029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8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1.43</c:v>
                </c:pt>
                <c:pt idx="3" formatCode="#,##0.00;&quot;△&quot;#,##0.00;&quot;-&quot;">
                  <c:v>2.5099999999999998</c:v>
                </c:pt>
                <c:pt idx="4" formatCode="#,##0.00;&quot;△&quot;#,##0.00;&quot;-&quot;">
                  <c:v>6.63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90912"/>
        <c:axId val="9039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51.28</c:v>
                </c:pt>
                <c:pt idx="2">
                  <c:v>48</c:v>
                </c:pt>
                <c:pt idx="3">
                  <c:v>60.78</c:v>
                </c:pt>
                <c:pt idx="4">
                  <c:v>60.17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90912"/>
        <c:axId val="90392832"/>
      </c:lineChart>
      <c:dateAx>
        <c:axId val="90390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92832"/>
        <c:crosses val="autoZero"/>
        <c:auto val="1"/>
        <c:lblOffset val="100"/>
        <c:baseTimeUnit val="years"/>
      </c:dateAx>
      <c:valAx>
        <c:axId val="9039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9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9956.7099999999991</c:v>
                </c:pt>
                <c:pt idx="3">
                  <c:v>5780.82</c:v>
                </c:pt>
                <c:pt idx="4">
                  <c:v>2205.09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22656"/>
        <c:axId val="9042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311.81</c:v>
                </c:pt>
                <c:pt idx="2">
                  <c:v>334.37</c:v>
                </c:pt>
                <c:pt idx="3">
                  <c:v>276.26</c:v>
                </c:pt>
                <c:pt idx="4">
                  <c:v>281.52999999999997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22656"/>
        <c:axId val="90424832"/>
      </c:lineChart>
      <c:dateAx>
        <c:axId val="9042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24832"/>
        <c:crosses val="autoZero"/>
        <c:auto val="1"/>
        <c:lblOffset val="100"/>
        <c:baseTimeUnit val="years"/>
      </c:dateAx>
      <c:valAx>
        <c:axId val="9042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2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H1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福岡県　築上町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19325</v>
      </c>
      <c r="AM8" s="47"/>
      <c r="AN8" s="47"/>
      <c r="AO8" s="47"/>
      <c r="AP8" s="47"/>
      <c r="AQ8" s="47"/>
      <c r="AR8" s="47"/>
      <c r="AS8" s="47"/>
      <c r="AT8" s="43">
        <f>データ!S6</f>
        <v>119.61</v>
      </c>
      <c r="AU8" s="43"/>
      <c r="AV8" s="43"/>
      <c r="AW8" s="43"/>
      <c r="AX8" s="43"/>
      <c r="AY8" s="43"/>
      <c r="AZ8" s="43"/>
      <c r="BA8" s="43"/>
      <c r="BB8" s="43">
        <f>データ!T6</f>
        <v>161.57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4.1100000000000003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3020</v>
      </c>
      <c r="AE10" s="47"/>
      <c r="AF10" s="47"/>
      <c r="AG10" s="47"/>
      <c r="AH10" s="47"/>
      <c r="AI10" s="47"/>
      <c r="AJ10" s="47"/>
      <c r="AK10" s="2"/>
      <c r="AL10" s="47">
        <f>データ!U6</f>
        <v>783</v>
      </c>
      <c r="AM10" s="47"/>
      <c r="AN10" s="47"/>
      <c r="AO10" s="47"/>
      <c r="AP10" s="47"/>
      <c r="AQ10" s="47"/>
      <c r="AR10" s="47"/>
      <c r="AS10" s="47"/>
      <c r="AT10" s="43">
        <f>データ!V6</f>
        <v>0.28999999999999998</v>
      </c>
      <c r="AU10" s="43"/>
      <c r="AV10" s="43"/>
      <c r="AW10" s="43"/>
      <c r="AX10" s="43"/>
      <c r="AY10" s="43"/>
      <c r="AZ10" s="43"/>
      <c r="BA10" s="43"/>
      <c r="BB10" s="43">
        <f>データ!W6</f>
        <v>2700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406473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福岡県　築上町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4.1100000000000003</v>
      </c>
      <c r="P6" s="32">
        <f t="shared" si="3"/>
        <v>100</v>
      </c>
      <c r="Q6" s="32">
        <f t="shared" si="3"/>
        <v>3020</v>
      </c>
      <c r="R6" s="32">
        <f t="shared" si="3"/>
        <v>19325</v>
      </c>
      <c r="S6" s="32">
        <f t="shared" si="3"/>
        <v>119.61</v>
      </c>
      <c r="T6" s="32">
        <f t="shared" si="3"/>
        <v>161.57</v>
      </c>
      <c r="U6" s="32">
        <f t="shared" si="3"/>
        <v>783</v>
      </c>
      <c r="V6" s="32">
        <f t="shared" si="3"/>
        <v>0.28999999999999998</v>
      </c>
      <c r="W6" s="32">
        <f t="shared" si="3"/>
        <v>2700</v>
      </c>
      <c r="X6" s="33" t="str">
        <f>IF(X7="",NA(),X7)</f>
        <v>-</v>
      </c>
      <c r="Y6" s="33">
        <f t="shared" ref="Y6:AG6" si="4">IF(Y7="",NA(),Y7)</f>
        <v>242.96</v>
      </c>
      <c r="Z6" s="33">
        <f t="shared" si="4"/>
        <v>112</v>
      </c>
      <c r="AA6" s="33">
        <f t="shared" si="4"/>
        <v>112.24</v>
      </c>
      <c r="AB6" s="33">
        <f t="shared" si="4"/>
        <v>250.52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 t="str">
        <f>IF(BE7="",NA(),BE7)</f>
        <v>-</v>
      </c>
      <c r="BF6" s="33" t="str">
        <f t="shared" ref="BF6:BN6" si="7">IF(BF7="",NA(),BF7)</f>
        <v>-</v>
      </c>
      <c r="BG6" s="33">
        <f t="shared" si="7"/>
        <v>77451.740000000005</v>
      </c>
      <c r="BH6" s="33">
        <f t="shared" si="7"/>
        <v>66533.61</v>
      </c>
      <c r="BI6" s="33">
        <f t="shared" si="7"/>
        <v>24201.4</v>
      </c>
      <c r="BJ6" s="33" t="str">
        <f t="shared" si="7"/>
        <v>-</v>
      </c>
      <c r="BK6" s="33">
        <f t="shared" si="7"/>
        <v>1791.46</v>
      </c>
      <c r="BL6" s="33">
        <f t="shared" si="7"/>
        <v>1826.49</v>
      </c>
      <c r="BM6" s="33">
        <f t="shared" si="7"/>
        <v>1315.67</v>
      </c>
      <c r="BN6" s="33">
        <f t="shared" si="7"/>
        <v>1240.1600000000001</v>
      </c>
      <c r="BO6" s="32" t="str">
        <f>IF(BO7="","",IF(BO7="-","【-】","【"&amp;SUBSTITUTE(TEXT(BO7,"#,##0.00"),"-","△")&amp;"】"))</f>
        <v>【763.62】</v>
      </c>
      <c r="BP6" s="33" t="str">
        <f>IF(BP7="",NA(),BP7)</f>
        <v>-</v>
      </c>
      <c r="BQ6" s="32">
        <f t="shared" ref="BQ6:BY6" si="8">IF(BQ7="",NA(),BQ7)</f>
        <v>0</v>
      </c>
      <c r="BR6" s="33">
        <f t="shared" si="8"/>
        <v>1.43</v>
      </c>
      <c r="BS6" s="33">
        <f t="shared" si="8"/>
        <v>2.5099999999999998</v>
      </c>
      <c r="BT6" s="33">
        <f t="shared" si="8"/>
        <v>6.63</v>
      </c>
      <c r="BU6" s="33" t="str">
        <f t="shared" si="8"/>
        <v>-</v>
      </c>
      <c r="BV6" s="33">
        <f t="shared" si="8"/>
        <v>51.28</v>
      </c>
      <c r="BW6" s="33">
        <f t="shared" si="8"/>
        <v>48</v>
      </c>
      <c r="BX6" s="33">
        <f t="shared" si="8"/>
        <v>60.78</v>
      </c>
      <c r="BY6" s="33">
        <f t="shared" si="8"/>
        <v>60.17</v>
      </c>
      <c r="BZ6" s="32" t="str">
        <f>IF(BZ7="","",IF(BZ7="-","【-】","【"&amp;SUBSTITUTE(TEXT(BZ7,"#,##0.00"),"-","△")&amp;"】"))</f>
        <v>【98.53】</v>
      </c>
      <c r="CA6" s="33" t="str">
        <f>IF(CA7="",NA(),CA7)</f>
        <v>-</v>
      </c>
      <c r="CB6" s="33" t="str">
        <f t="shared" ref="CB6:CJ6" si="9">IF(CB7="",NA(),CB7)</f>
        <v>-</v>
      </c>
      <c r="CC6" s="33">
        <f t="shared" si="9"/>
        <v>9956.7099999999991</v>
      </c>
      <c r="CD6" s="33">
        <f t="shared" si="9"/>
        <v>5780.82</v>
      </c>
      <c r="CE6" s="33">
        <f t="shared" si="9"/>
        <v>2205.09</v>
      </c>
      <c r="CF6" s="33" t="str">
        <f t="shared" si="9"/>
        <v>-</v>
      </c>
      <c r="CG6" s="33">
        <f t="shared" si="9"/>
        <v>311.81</v>
      </c>
      <c r="CH6" s="33">
        <f t="shared" si="9"/>
        <v>334.37</v>
      </c>
      <c r="CI6" s="33">
        <f t="shared" si="9"/>
        <v>276.26</v>
      </c>
      <c r="CJ6" s="33">
        <f t="shared" si="9"/>
        <v>281.52999999999997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>
        <f t="shared" si="10"/>
        <v>0.63</v>
      </c>
      <c r="CO6" s="33">
        <f t="shared" si="10"/>
        <v>1.1299999999999999</v>
      </c>
      <c r="CP6" s="33">
        <f t="shared" si="10"/>
        <v>3.5</v>
      </c>
      <c r="CQ6" s="33" t="str">
        <f t="shared" si="10"/>
        <v>-</v>
      </c>
      <c r="CR6" s="33">
        <f t="shared" si="10"/>
        <v>41.95</v>
      </c>
      <c r="CS6" s="33">
        <f t="shared" si="10"/>
        <v>40.71</v>
      </c>
      <c r="CT6" s="33">
        <f t="shared" si="10"/>
        <v>41.63</v>
      </c>
      <c r="CU6" s="33">
        <f t="shared" si="10"/>
        <v>44.89</v>
      </c>
      <c r="CV6" s="32" t="str">
        <f>IF(CV7="","",IF(CV7="-","【-】","【"&amp;SUBSTITUTE(TEXT(CV7,"#,##0.00"),"-","△")&amp;"】"))</f>
        <v>【60.01】</v>
      </c>
      <c r="CW6" s="33" t="str">
        <f>IF(CW7="",NA(),CW7)</f>
        <v>-</v>
      </c>
      <c r="CX6" s="32">
        <f t="shared" ref="CX6:DF6" si="11">IF(CX7="",NA(),CX7)</f>
        <v>0</v>
      </c>
      <c r="CY6" s="33">
        <f t="shared" si="11"/>
        <v>15.69</v>
      </c>
      <c r="CZ6" s="33">
        <f t="shared" si="11"/>
        <v>6.61</v>
      </c>
      <c r="DA6" s="33">
        <f t="shared" si="11"/>
        <v>10.34</v>
      </c>
      <c r="DB6" s="33" t="str">
        <f t="shared" si="11"/>
        <v>-</v>
      </c>
      <c r="DC6" s="33">
        <f t="shared" si="11"/>
        <v>64.459999999999994</v>
      </c>
      <c r="DD6" s="33">
        <f t="shared" si="11"/>
        <v>63.45</v>
      </c>
      <c r="DE6" s="33">
        <f t="shared" si="11"/>
        <v>66.33</v>
      </c>
      <c r="DF6" s="33">
        <f t="shared" si="11"/>
        <v>64.89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 t="str">
        <f t="shared" si="14"/>
        <v>-</v>
      </c>
      <c r="EJ6" s="33">
        <f t="shared" si="14"/>
        <v>0.14000000000000001</v>
      </c>
      <c r="EK6" s="32">
        <f t="shared" si="14"/>
        <v>0</v>
      </c>
      <c r="EL6" s="33">
        <f t="shared" si="14"/>
        <v>0.16</v>
      </c>
      <c r="EM6" s="33">
        <f t="shared" si="14"/>
        <v>0.33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406473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4.1100000000000003</v>
      </c>
      <c r="P7" s="36">
        <v>100</v>
      </c>
      <c r="Q7" s="36">
        <v>3020</v>
      </c>
      <c r="R7" s="36">
        <v>19325</v>
      </c>
      <c r="S7" s="36">
        <v>119.61</v>
      </c>
      <c r="T7" s="36">
        <v>161.57</v>
      </c>
      <c r="U7" s="36">
        <v>783</v>
      </c>
      <c r="V7" s="36">
        <v>0.28999999999999998</v>
      </c>
      <c r="W7" s="36">
        <v>2700</v>
      </c>
      <c r="X7" s="36" t="s">
        <v>101</v>
      </c>
      <c r="Y7" s="36">
        <v>242.96</v>
      </c>
      <c r="Z7" s="36">
        <v>112</v>
      </c>
      <c r="AA7" s="36">
        <v>112.24</v>
      </c>
      <c r="AB7" s="36">
        <v>250.52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 t="s">
        <v>101</v>
      </c>
      <c r="BF7" s="36" t="s">
        <v>101</v>
      </c>
      <c r="BG7" s="36">
        <v>77451.740000000005</v>
      </c>
      <c r="BH7" s="36">
        <v>66533.61</v>
      </c>
      <c r="BI7" s="36">
        <v>24201.4</v>
      </c>
      <c r="BJ7" s="36" t="s">
        <v>101</v>
      </c>
      <c r="BK7" s="36">
        <v>1791.46</v>
      </c>
      <c r="BL7" s="36">
        <v>1826.49</v>
      </c>
      <c r="BM7" s="36">
        <v>1315.67</v>
      </c>
      <c r="BN7" s="36">
        <v>1240.1600000000001</v>
      </c>
      <c r="BO7" s="36">
        <v>763.62</v>
      </c>
      <c r="BP7" s="36" t="s">
        <v>101</v>
      </c>
      <c r="BQ7" s="36">
        <v>0</v>
      </c>
      <c r="BR7" s="36">
        <v>1.43</v>
      </c>
      <c r="BS7" s="36">
        <v>2.5099999999999998</v>
      </c>
      <c r="BT7" s="36">
        <v>6.63</v>
      </c>
      <c r="BU7" s="36" t="s">
        <v>101</v>
      </c>
      <c r="BV7" s="36">
        <v>51.28</v>
      </c>
      <c r="BW7" s="36">
        <v>48</v>
      </c>
      <c r="BX7" s="36">
        <v>60.78</v>
      </c>
      <c r="BY7" s="36">
        <v>60.17</v>
      </c>
      <c r="BZ7" s="36">
        <v>98.53</v>
      </c>
      <c r="CA7" s="36" t="s">
        <v>101</v>
      </c>
      <c r="CB7" s="36" t="s">
        <v>101</v>
      </c>
      <c r="CC7" s="36">
        <v>9956.7099999999991</v>
      </c>
      <c r="CD7" s="36">
        <v>5780.82</v>
      </c>
      <c r="CE7" s="36">
        <v>2205.09</v>
      </c>
      <c r="CF7" s="36" t="s">
        <v>101</v>
      </c>
      <c r="CG7" s="36">
        <v>311.81</v>
      </c>
      <c r="CH7" s="36">
        <v>334.37</v>
      </c>
      <c r="CI7" s="36">
        <v>276.26</v>
      </c>
      <c r="CJ7" s="36">
        <v>281.52999999999997</v>
      </c>
      <c r="CK7" s="36">
        <v>139.69999999999999</v>
      </c>
      <c r="CL7" s="36" t="s">
        <v>101</v>
      </c>
      <c r="CM7" s="36" t="s">
        <v>101</v>
      </c>
      <c r="CN7" s="36">
        <v>0.63</v>
      </c>
      <c r="CO7" s="36">
        <v>1.1299999999999999</v>
      </c>
      <c r="CP7" s="36">
        <v>3.5</v>
      </c>
      <c r="CQ7" s="36" t="s">
        <v>101</v>
      </c>
      <c r="CR7" s="36">
        <v>41.95</v>
      </c>
      <c r="CS7" s="36">
        <v>40.71</v>
      </c>
      <c r="CT7" s="36">
        <v>41.63</v>
      </c>
      <c r="CU7" s="36">
        <v>44.89</v>
      </c>
      <c r="CV7" s="36">
        <v>60.01</v>
      </c>
      <c r="CW7" s="36" t="s">
        <v>101</v>
      </c>
      <c r="CX7" s="36">
        <v>0</v>
      </c>
      <c r="CY7" s="36">
        <v>15.69</v>
      </c>
      <c r="CZ7" s="36">
        <v>6.61</v>
      </c>
      <c r="DA7" s="36">
        <v>10.34</v>
      </c>
      <c r="DB7" s="36" t="s">
        <v>101</v>
      </c>
      <c r="DC7" s="36">
        <v>64.459999999999994</v>
      </c>
      <c r="DD7" s="36">
        <v>63.45</v>
      </c>
      <c r="DE7" s="36">
        <v>66.33</v>
      </c>
      <c r="DF7" s="36">
        <v>64.89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>
        <v>0</v>
      </c>
      <c r="EF7" s="36">
        <v>0</v>
      </c>
      <c r="EG7" s="36">
        <v>0</v>
      </c>
      <c r="EH7" s="36">
        <v>0</v>
      </c>
      <c r="EI7" s="36" t="s">
        <v>101</v>
      </c>
      <c r="EJ7" s="36">
        <v>0.14000000000000001</v>
      </c>
      <c r="EK7" s="36">
        <v>0</v>
      </c>
      <c r="EL7" s="36">
        <v>0.16</v>
      </c>
      <c r="EM7" s="36">
        <v>0.33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hbis</cp:lastModifiedBy>
  <dcterms:created xsi:type="dcterms:W3CDTF">2017-02-08T02:54:59Z</dcterms:created>
  <dcterms:modified xsi:type="dcterms:W3CDTF">2017-02-16T07:10:06Z</dcterms:modified>
</cp:coreProperties>
</file>