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6年度\20250128【依頼23〆】公営企業に係る経営比較分析表（令和5年度決算）の分析等について\【経営比較分析表】2023_406473_46_1718\"/>
    </mc:Choice>
  </mc:AlternateContent>
  <workbookProtection workbookAlgorithmName="SHA-512" workbookHashValue="L8Z3RUpepV5cSDB0lv26vUw7/6YYIZVGceFZL30um5IeOCSfJaYaoTvjI8Rclov1LoSvjAVsh62Ao03b20vb4Q==" workbookSaltValue="eG28hd95YPj1gAS7BU+X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<sst xmlns="http://schemas.openxmlformats.org/spreadsheetml/2006/main" count="231" uniqueCount="116">
  <si>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</si>
  <si>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</si>
  <si>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</si>
  <si>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</si>
  <si>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</si>
  <si>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</si>
  <si>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</si>
  <si>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</si>
  <si>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</si>
  <si>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</si>
  <si>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</si>
  <si>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</si>
  <si>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</si>
  <si>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</si>
  <si>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</si>
  <si>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</si>
  <si>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</si>
  <si>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</si>
  <si>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</si>
  <si>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</si>
  <si>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</si>
  <si>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</si>
  <si>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</si>
  <si>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</si>
  <si>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</si>
  <si>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</si>
  <si>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</si>
  <si>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</si>
  <si>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</si>
  <si>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</si>
  <si>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</si>
  <si>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</si>
  <si>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</si>
  <si>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</si>
  <si>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</si>
  <si>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</si>
  <si>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</si>
  <si>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</si>
  <si>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</si>
  <si>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</si>
  <si>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</si>
  <si>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</si>
  <si>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</si>
  <si>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</si>
  <si>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</si>
  <si>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</si>
  <si>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</si>
  <si>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</si>
  <si>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</si>
  <si>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</si>
  <si>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</si>
  <si>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</si>
  <si>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</si>
  <si>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</si>
  <si>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</si>
  <si>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</si>
  <si>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</si>
  <si>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</si>
  <si>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</si>
  <si>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</si>
  <si>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</si>
  <si>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</si>
  <si>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</si>
  <si>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</si>
  <si>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</si>
  <si>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</si>
  <si>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</si>
  <si>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</si>
  <si>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</si>
  <si>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</si>
  <si>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</si>
  <si>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</si>
  <si>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</si>
  <si>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</si>
  <si>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</si>
  <si>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</si>
  <si>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</si>
  <si>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</si>
  <si>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</si>
  <si>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</si>
  <si>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</si>
  <si>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</si>
  <si>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</si>
  <si>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</si>
  <si>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</si>
  <si>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</si>
  <si>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</si>
  <si>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</si>
  <si>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</si>
  <si>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</si>
  <si>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</si>
  <si>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</si>
  <si>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</si>
  <si>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</si>
  <si>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</si>
  <si>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</si>
  <si>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</si>
  <si>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</si>
  <si>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</si>
  <si>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</si>
  <si>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</si>
  <si>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</si>
  <si>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</si>
  <si>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</si>
  <si>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</si>
  <si>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</si>
  <si>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</si>
  <si>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</si>
  <si>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</si>
  <si>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</si>
  <si>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</si>
  <si>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</si>
  <si>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</si>
  <si>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約30年経過を迎えるものがあり、有形固定資産減価償却率は増加傾向にあるものの、類似団体や全国平均よりは低い値となっています。また、法定耐用年数を超える管渠がないため、老朽化率、改善率ともに0%となっております。</t>
    <phoneticPr fontId="4"/>
  </si>
  <si>
    <t>　経営収支比率は単年度の収支が黒字を示す100%以上となっており、経営状況は健全な状態であるといえます。また、経費回収率も100％以上であり、使用料で回収すべき経費をほぼ使用料で賄えている状況であります。
　流動比率は、100％以上を保っていますが、今後は人口減少による使用料収入の減少と企業債償還金の増加により比率が減少していくことも想定されるため、水洗化率の向上と経費の抑制に努める必要があります。
　汚水処理原価は、236円と類似団体や全国平均と比べ低い値となっていますが、公共下水道と比べると高い値であるため、今後も汚水処理に係る経費の削減に努める必要があります。
　施設利用率においては、類似団体、全国平均と比べ、ほぼ同程度となっていますが、水洗化率においては、類似団体より低くなっているため、水洗化率の向上に努めていく必要があります。</t>
    <rPh sb="240" eb="242">
      <t>コウキョウ</t>
    </rPh>
    <rPh sb="242" eb="245">
      <t>ゲスイドウ</t>
    </rPh>
    <rPh sb="246" eb="247">
      <t>クラ</t>
    </rPh>
    <rPh sb="250" eb="251">
      <t>タカ</t>
    </rPh>
    <rPh sb="252" eb="253">
      <t>アタイ</t>
    </rPh>
    <phoneticPr fontId="4"/>
  </si>
  <si>
    <t>　経営の健全化・効率化において経営状況は、現時点で経費回収率100%を保っていますが、農集地区は人口減少の影響を受けやすい区域であるため、水洗化人口の減少が懸念され、また物価高騰の影響などで維持費の増加傾向にあることから経費回収率を100%で保つことは困難になると思われます。
　現状を維持していくために、水洗化の促進を図り、使用料収入の増加に努めるとともに、施設の維持管理経費の削減のため維持管理適正化計画等作成し、適切な維持管理に努め、また最適化構想に基づき、施設の統合を進める必要があります。併せて、経営状況の把握に努め、経営戦略を基に経営安定化の推進に取り組んでいきます。</t>
    <rPh sb="43" eb="45">
      <t>ノウシュウ</t>
    </rPh>
    <rPh sb="45" eb="47">
      <t>チク</t>
    </rPh>
    <rPh sb="61" eb="63">
      <t>クイキ</t>
    </rPh>
    <rPh sb="78" eb="80">
      <t>ケネン</t>
    </rPh>
    <rPh sb="195" eb="199">
      <t>イジカンリ</t>
    </rPh>
    <rPh sb="199" eb="202">
      <t>テキセイカ</t>
    </rPh>
    <rPh sb="205" eb="207">
      <t>サクセイ</t>
    </rPh>
    <rPh sb="222" eb="225">
      <t>サイテキカ</t>
    </rPh>
    <rPh sb="225" eb="227">
      <t>コウソウ</t>
    </rPh>
    <rPh sb="228" eb="229">
      <t>モト</t>
    </rPh>
    <rPh sb="232" eb="234">
      <t>シセツ</t>
    </rPh>
    <rPh sb="235" eb="237">
      <t>トウゴウ</t>
    </rPh>
    <rPh sb="238" eb="239">
      <t>スス</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</si>
</sst>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C8-4921-916C-0C70F7B652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1AC8-4921-916C-0C70F7B652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69.180000000000007</c:v>
                </c:pt>
                <c:pt idx="1">
                  <c:v>67.12</c:v>
                </c:pt>
                <c:pt idx="2">
                  <c:v>53.38</c:v>
                </c:pt>
                <c:pt idx="3">
                  <c:v>58.74</c:v>
                </c:pt>
                <c:pt idx="4">
                  <c:v>59.64</c:v>
                </c:pt>
              </c:numCache>
            </c:numRef>
          </c:val>
          <c:extLst>
            <c:ext xmlns:c16="http://schemas.microsoft.com/office/drawing/2014/chart" uri="{C3380CC4-5D6E-409C-BE32-E72D297353CC}">
              <c16:uniqueId val="{00000000-5BAC-4EA7-9DE5-053942D61B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5BAC-4EA7-9DE5-053942D61B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67.88</c:v>
                </c:pt>
                <c:pt idx="1">
                  <c:v>69.260000000000005</c:v>
                </c:pt>
                <c:pt idx="2">
                  <c:v>69.77</c:v>
                </c:pt>
                <c:pt idx="3">
                  <c:v>70.52</c:v>
                </c:pt>
                <c:pt idx="4">
                  <c:v>72.19</c:v>
                </c:pt>
              </c:numCache>
            </c:numRef>
          </c:val>
          <c:extLst>
            <c:ext xmlns:c16="http://schemas.microsoft.com/office/drawing/2014/chart" uri="{C3380CC4-5D6E-409C-BE32-E72D297353CC}">
              <c16:uniqueId val="{00000000-BAC4-40AA-A262-168B5EB179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BAC4-40AA-A262-168B5EB179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106.87</c:v>
                </c:pt>
                <c:pt idx="1">
                  <c:v>105.33</c:v>
                </c:pt>
                <c:pt idx="2">
                  <c:v>107.12</c:v>
                </c:pt>
                <c:pt idx="3">
                  <c:v>110.94</c:v>
                </c:pt>
                <c:pt idx="4">
                  <c:v>110.75</c:v>
                </c:pt>
              </c:numCache>
            </c:numRef>
          </c:val>
          <c:extLst>
            <c:ext xmlns:c16="http://schemas.microsoft.com/office/drawing/2014/chart" uri="{C3380CC4-5D6E-409C-BE32-E72D297353CC}">
              <c16:uniqueId val="{00000000-3E99-44EA-97FE-19714E3733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3E99-44EA-97FE-19714E3733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11.07</c:v>
                </c:pt>
                <c:pt idx="1">
                  <c:v>13.8</c:v>
                </c:pt>
                <c:pt idx="2">
                  <c:v>16.53</c:v>
                </c:pt>
                <c:pt idx="3">
                  <c:v>19.260000000000002</c:v>
                </c:pt>
                <c:pt idx="4">
                  <c:v>21.99</c:v>
                </c:pt>
              </c:numCache>
            </c:numRef>
          </c:val>
          <c:extLst>
            <c:ext xmlns:c16="http://schemas.microsoft.com/office/drawing/2014/chart" uri="{C3380CC4-5D6E-409C-BE32-E72D297353CC}">
              <c16:uniqueId val="{00000000-393A-49F2-8FD6-B5ED67926D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393A-49F2-8FD6-B5ED67926D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30-4286-A678-CF632F40D7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30-4286-A678-CF632F40D7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5-475C-8A65-70680884EB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E8E5-475C-8A65-70680884EB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152.66</c:v>
                </c:pt>
                <c:pt idx="1">
                  <c:v>163.27000000000001</c:v>
                </c:pt>
                <c:pt idx="2">
                  <c:v>204.85</c:v>
                </c:pt>
                <c:pt idx="3">
                  <c:v>238.27</c:v>
                </c:pt>
                <c:pt idx="4">
                  <c:v>253.04</c:v>
                </c:pt>
              </c:numCache>
            </c:numRef>
          </c:val>
          <c:extLst>
            <c:ext xmlns:c16="http://schemas.microsoft.com/office/drawing/2014/chart" uri="{C3380CC4-5D6E-409C-BE32-E72D297353CC}">
              <c16:uniqueId val="{00000000-2213-4147-9F19-F7359D78F3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2213-4147-9F19-F7359D78F3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397.62</c:v>
                </c:pt>
                <c:pt idx="1">
                  <c:v>146.74</c:v>
                </c:pt>
                <c:pt idx="2" formatCode="#,##0.00;&quot;△&quot;#,##0.00">
                  <c:v>0</c:v>
                </c:pt>
                <c:pt idx="3">
                  <c:v>376.74</c:v>
                </c:pt>
                <c:pt idx="4">
                  <c:v>338.8</c:v>
                </c:pt>
              </c:numCache>
            </c:numRef>
          </c:val>
          <c:extLst>
            <c:ext xmlns:c16="http://schemas.microsoft.com/office/drawing/2014/chart" uri="{C3380CC4-5D6E-409C-BE32-E72D297353CC}">
              <c16:uniqueId val="{00000000-95E9-41CD-B9D0-0D23E0C3F0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95E9-41CD-B9D0-0D23E0C3F0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93.8</c:v>
                </c:pt>
                <c:pt idx="2">
                  <c:v>89.68</c:v>
                </c:pt>
                <c:pt idx="3">
                  <c:v>107.54</c:v>
                </c:pt>
                <c:pt idx="4">
                  <c:v>100</c:v>
                </c:pt>
              </c:numCache>
            </c:numRef>
          </c:val>
          <c:extLst>
            <c:ext xmlns:c16="http://schemas.microsoft.com/office/drawing/2014/chart" uri="{C3380CC4-5D6E-409C-BE32-E72D297353CC}">
              <c16:uniqueId val="{00000000-001F-4366-83E9-C2E4777D4B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001F-4366-83E9-C2E4777D4B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196.05</c:v>
                </c:pt>
                <c:pt idx="1">
                  <c:v>218.62</c:v>
                </c:pt>
                <c:pt idx="2">
                  <c:v>289.77</c:v>
                </c:pt>
                <c:pt idx="3">
                  <c:v>221.67</c:v>
                </c:pt>
                <c:pt idx="4">
                  <c:v>235.68</c:v>
                </c:pt>
              </c:numCache>
            </c:numRef>
          </c:val>
          <c:extLst>
            <c:ext xmlns:c16="http://schemas.microsoft.com/office/drawing/2014/chart" uri="{C3380CC4-5D6E-409C-BE32-E72D297353CC}">
              <c16:uniqueId val="{00000000-2D49-44CD-A1F5-20C90E80FE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2D49-44CD-A1F5-20C90E80FE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福岡県　築上町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16866</v>
      </c>
      <c r="AM8" s="36"/>
      <c r="AN8" s="36"/>
      <c r="AO8" s="36"/>
      <c r="AP8" s="36"/>
      <c r="AQ8" s="36"/>
      <c r="AR8" s="36"/>
      <c r="AS8" s="36"/>
      <c r="AT8" s="37">
        <f>データ!T6</f>
        <v>119.61</v>
      </c>
      <c r="AU8" s="37"/>
      <c r="AV8" s="37"/>
      <c r="AW8" s="37"/>
      <c r="AX8" s="37"/>
      <c r="AY8" s="37"/>
      <c r="AZ8" s="37"/>
      <c r="BA8" s="37"/>
      <c r="BB8" s="37">
        <f>データ!U6</f>
        <v>141.01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75.069999999999993</v>
      </c>
      <c r="J10" s="37"/>
      <c r="K10" s="37"/>
      <c r="L10" s="37"/>
      <c r="M10" s="37"/>
      <c r="N10" s="37"/>
      <c r="O10" s="37"/>
      <c r="P10" s="37">
        <f>データ!P6</f>
        <v>34.9</v>
      </c>
      <c r="Q10" s="37"/>
      <c r="R10" s="37"/>
      <c r="S10" s="37"/>
      <c r="T10" s="37"/>
      <c r="U10" s="37"/>
      <c r="V10" s="37"/>
      <c r="W10" s="37">
        <f>データ!Q6</f>
        <v>100</v>
      </c>
      <c r="X10" s="37"/>
      <c r="Y10" s="37"/>
      <c r="Z10" s="37"/>
      <c r="AA10" s="37"/>
      <c r="AB10" s="37"/>
      <c r="AC10" s="37"/>
      <c r="AD10" s="36">
        <f>データ!R6</f>
        <v>5500</v>
      </c>
      <c r="AE10" s="36"/>
      <c r="AF10" s="36"/>
      <c r="AG10" s="36"/>
      <c r="AH10" s="36"/>
      <c r="AI10" s="36"/>
      <c r="AJ10" s="36"/>
      <c r="AK10" s="2"/>
      <c r="AL10" s="36">
        <f>データ!V6</f>
        <v>5800</v>
      </c>
      <c r="AM10" s="36"/>
      <c r="AN10" s="36"/>
      <c r="AO10" s="36"/>
      <c r="AP10" s="36"/>
      <c r="AQ10" s="36"/>
      <c r="AR10" s="36"/>
      <c r="AS10" s="36"/>
      <c r="AT10" s="37">
        <f>データ!W6</f>
        <v>5.12</v>
      </c>
      <c r="AU10" s="37"/>
      <c r="AV10" s="37"/>
      <c r="AW10" s="37"/>
      <c r="AX10" s="37"/>
      <c r="AY10" s="37"/>
      <c r="AZ10" s="37"/>
      <c r="BA10" s="37"/>
      <c r="BB10" s="37">
        <f>データ!X6</f>
        <v>1132.81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JcDFOt0qR2xR+mgn1OE2Wjxw9CMg5vUkRtiXG/T6vSnBBL4G70EQWtZ1Qo+SucKwkTsL7nep+m04MEkq/sqhA==" saltValue="Io9BX+mVGiarf1tNiu2px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406473</v>
      </c>
      <c r="D6" s="19">
        <f t="shared" si="3"/>
        <v>46</v>
      </c>
      <c r="E6" s="19">
        <f t="shared" si="3"/>
        <v>17</v>
      </c>
      <c r="F6" s="19">
        <f t="shared" si="3"/>
        <v>5</v>
      </c>
      <c r="G6" s="19">
        <f t="shared" si="3"/>
        <v>0</v>
      </c>
      <c r="H6" s="19" t="str">
        <f t="shared" si="3"/>
        <v>福岡県　築上町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75.069999999999993</v>
      </c>
      <c r="P6" s="20">
        <f t="shared" si="3"/>
        <v>34.9</v>
      </c>
      <c r="Q6" s="20">
        <f t="shared" si="3"/>
        <v>100</v>
      </c>
      <c r="R6" s="20">
        <f t="shared" si="3"/>
        <v>5500</v>
      </c>
      <c r="S6" s="20">
        <f t="shared" si="3"/>
        <v>16866</v>
      </c>
      <c r="T6" s="20">
        <f t="shared" si="3"/>
        <v>119.61</v>
      </c>
      <c r="U6" s="20">
        <f t="shared" si="3"/>
        <v>141.01</v>
      </c>
      <c r="V6" s="20">
        <f t="shared" si="3"/>
        <v>5800</v>
      </c>
      <c r="W6" s="20">
        <f t="shared" si="3"/>
        <v>5.12</v>
      </c>
      <c r="X6" s="20">
        <f t="shared" si="3"/>
        <v>1132.81</v>
      </c>
      <c r="Y6" s="21">
        <f>IF(Y7="",NA(),Y7)</f>
        <v>106.87</v>
      </c>
      <c r="Z6" s="21">
        <f t="shared" ref="Z6:AH6" si="4">IF(Z7="",NA(),Z7)</f>
        <v>105.33</v>
      </c>
      <c r="AA6" s="21">
        <f t="shared" si="4"/>
        <v>107.12</v>
      </c>
      <c r="AB6" s="21">
        <f t="shared" si="4"/>
        <v>110.94</v>
      </c>
      <c r="AC6" s="21">
        <f t="shared" si="4"/>
        <v>110.75</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152.66</v>
      </c>
      <c r="AV6" s="21">
        <f t="shared" ref="AV6:BD6" si="6">IF(AV7="",NA(),AV7)</f>
        <v>163.27000000000001</v>
      </c>
      <c r="AW6" s="21">
        <f t="shared" si="6"/>
        <v>204.85</v>
      </c>
      <c r="AX6" s="21">
        <f t="shared" si="6"/>
        <v>238.27</v>
      </c>
      <c r="AY6" s="21">
        <f t="shared" si="6"/>
        <v>253.04</v>
      </c>
      <c r="AZ6" s="21">
        <f t="shared" si="6"/>
        <v>26.99</v>
      </c>
      <c r="BA6" s="21">
        <f t="shared" si="6"/>
        <v>29.13</v>
      </c>
      <c r="BB6" s="21">
        <f t="shared" si="6"/>
        <v>35.69</v>
      </c>
      <c r="BC6" s="21">
        <f t="shared" si="6"/>
        <v>38.4</v>
      </c>
      <c r="BD6" s="21">
        <f t="shared" si="6"/>
        <v>39.82</v>
      </c>
      <c r="BE6" s="20" t="str">
        <f>IF(BE7="","",IF(BE7="-","【-】","【"&amp;SUBSTITUTE(TEXT(BE7,"#,##0.00"),"-","△")&amp;"】"))</f>
        <v>【42.02】</v>
      </c>
      <c r="BF6" s="21">
        <f>IF(BF7="",NA(),BF7)</f>
        <v>397.62</v>
      </c>
      <c r="BG6" s="21">
        <f t="shared" ref="BG6:BO6" si="7">IF(BG7="",NA(),BG7)</f>
        <v>146.74</v>
      </c>
      <c r="BH6" s="20">
        <f t="shared" si="7"/>
        <v>0</v>
      </c>
      <c r="BI6" s="21">
        <f t="shared" si="7"/>
        <v>376.74</v>
      </c>
      <c r="BJ6" s="21">
        <f t="shared" si="7"/>
        <v>338.8</v>
      </c>
      <c r="BK6" s="21">
        <f t="shared" si="7"/>
        <v>826.83</v>
      </c>
      <c r="BL6" s="21">
        <f t="shared" si="7"/>
        <v>867.83</v>
      </c>
      <c r="BM6" s="21">
        <f t="shared" si="7"/>
        <v>791.76</v>
      </c>
      <c r="BN6" s="21">
        <f t="shared" si="7"/>
        <v>900.82</v>
      </c>
      <c r="BO6" s="21">
        <f t="shared" si="7"/>
        <v>743.31</v>
      </c>
      <c r="BP6" s="20" t="str">
        <f>IF(BP7="","",IF(BP7="-","【-】","【"&amp;SUBSTITUTE(TEXT(BP7,"#,##0.00"),"-","△")&amp;"】"))</f>
        <v>【785.10】</v>
      </c>
      <c r="BQ6" s="21">
        <f>IF(BQ7="",NA(),BQ7)</f>
        <v>100</v>
      </c>
      <c r="BR6" s="21">
        <f t="shared" ref="BR6:BZ6" si="8">IF(BR7="",NA(),BR7)</f>
        <v>93.8</v>
      </c>
      <c r="BS6" s="21">
        <f t="shared" si="8"/>
        <v>89.68</v>
      </c>
      <c r="BT6" s="21">
        <f t="shared" si="8"/>
        <v>107.54</v>
      </c>
      <c r="BU6" s="21">
        <f t="shared" si="8"/>
        <v>100</v>
      </c>
      <c r="BV6" s="21">
        <f t="shared" si="8"/>
        <v>57.31</v>
      </c>
      <c r="BW6" s="21">
        <f t="shared" si="8"/>
        <v>57.08</v>
      </c>
      <c r="BX6" s="21">
        <f t="shared" si="8"/>
        <v>56.26</v>
      </c>
      <c r="BY6" s="21">
        <f t="shared" si="8"/>
        <v>52.94</v>
      </c>
      <c r="BZ6" s="21">
        <f t="shared" si="8"/>
        <v>61.15</v>
      </c>
      <c r="CA6" s="20" t="str">
        <f>IF(CA7="","",IF(CA7="-","【-】","【"&amp;SUBSTITUTE(TEXT(CA7,"#,##0.00"),"-","△")&amp;"】"))</f>
        <v>【56.93】</v>
      </c>
      <c r="CB6" s="21">
        <f>IF(CB7="",NA(),CB7)</f>
        <v>196.05</v>
      </c>
      <c r="CC6" s="21">
        <f t="shared" ref="CC6:CK6" si="9">IF(CC7="",NA(),CC7)</f>
        <v>218.62</v>
      </c>
      <c r="CD6" s="21">
        <f t="shared" si="9"/>
        <v>289.77</v>
      </c>
      <c r="CE6" s="21">
        <f t="shared" si="9"/>
        <v>221.67</v>
      </c>
      <c r="CF6" s="21">
        <f t="shared" si="9"/>
        <v>235.68</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69.180000000000007</v>
      </c>
      <c r="CN6" s="21">
        <f t="shared" ref="CN6:CV6" si="10">IF(CN7="",NA(),CN7)</f>
        <v>67.12</v>
      </c>
      <c r="CO6" s="21">
        <f t="shared" si="10"/>
        <v>53.38</v>
      </c>
      <c r="CP6" s="21">
        <f t="shared" si="10"/>
        <v>58.74</v>
      </c>
      <c r="CQ6" s="21">
        <f t="shared" si="10"/>
        <v>59.64</v>
      </c>
      <c r="CR6" s="21">
        <f t="shared" si="10"/>
        <v>50.14</v>
      </c>
      <c r="CS6" s="21">
        <f t="shared" si="10"/>
        <v>54.83</v>
      </c>
      <c r="CT6" s="21">
        <f t="shared" si="10"/>
        <v>66.53</v>
      </c>
      <c r="CU6" s="21">
        <f t="shared" si="10"/>
        <v>52.35</v>
      </c>
      <c r="CV6" s="21">
        <f t="shared" si="10"/>
        <v>52.63</v>
      </c>
      <c r="CW6" s="20" t="str">
        <f>IF(CW7="","",IF(CW7="-","【-】","【"&amp;SUBSTITUTE(TEXT(CW7,"#,##0.00"),"-","△")&amp;"】"))</f>
        <v>【49.87】</v>
      </c>
      <c r="CX6" s="21">
        <f>IF(CX7="",NA(),CX7)</f>
        <v>67.88</v>
      </c>
      <c r="CY6" s="21">
        <f t="shared" ref="CY6:DG6" si="11">IF(CY7="",NA(),CY7)</f>
        <v>69.260000000000005</v>
      </c>
      <c r="CZ6" s="21">
        <f t="shared" si="11"/>
        <v>69.77</v>
      </c>
      <c r="DA6" s="21">
        <f t="shared" si="11"/>
        <v>70.52</v>
      </c>
      <c r="DB6" s="21">
        <f t="shared" si="11"/>
        <v>72.19</v>
      </c>
      <c r="DC6" s="21">
        <f t="shared" si="11"/>
        <v>84.98</v>
      </c>
      <c r="DD6" s="21">
        <f t="shared" si="11"/>
        <v>84.7</v>
      </c>
      <c r="DE6" s="21">
        <f t="shared" si="11"/>
        <v>84.67</v>
      </c>
      <c r="DF6" s="21">
        <f t="shared" si="11"/>
        <v>84.39</v>
      </c>
      <c r="DG6" s="21">
        <f t="shared" si="11"/>
        <v>90.32</v>
      </c>
      <c r="DH6" s="20" t="str">
        <f>IF(DH7="","",IF(DH7="-","【-】","【"&amp;SUBSTITUTE(TEXT(DH7,"#,##0.00"),"-","△")&amp;"】"))</f>
        <v>【87.54】</v>
      </c>
      <c r="DI6" s="21">
        <f>IF(DI7="",NA(),DI7)</f>
        <v>11.07</v>
      </c>
      <c r="DJ6" s="21">
        <f t="shared" ref="DJ6:DR6" si="12">IF(DJ7="",NA(),DJ7)</f>
        <v>13.8</v>
      </c>
      <c r="DK6" s="21">
        <f t="shared" si="12"/>
        <v>16.53</v>
      </c>
      <c r="DL6" s="21">
        <f t="shared" si="12"/>
        <v>19.260000000000002</v>
      </c>
      <c r="DM6" s="21">
        <f t="shared" si="12"/>
        <v>21.99</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406473</v>
      </c>
      <c r="D7" s="23">
        <v>46</v>
      </c>
      <c r="E7" s="23">
        <v>17</v>
      </c>
      <c r="F7" s="23">
        <v>5</v>
      </c>
      <c r="G7" s="23">
        <v>0</v>
      </c>
      <c r="H7" s="23" t="s">
        <v>96</v>
      </c>
      <c r="I7" s="23" t="s">
        <v>97</v>
      </c>
      <c r="J7" s="23" t="s">
        <v>98</v>
      </c>
      <c r="K7" s="23" t="s">
        <v>99</v>
      </c>
      <c r="L7" s="23" t="s">
        <v>100</v>
      </c>
      <c r="M7" s="23" t="s">
        <v>101</v>
      </c>
      <c r="N7" s="24" t="s">
        <v>102</v>
      </c>
      <c r="O7" s="24">
        <v>75.069999999999993</v>
      </c>
      <c r="P7" s="24">
        <v>34.9</v>
      </c>
      <c r="Q7" s="24">
        <v>100</v>
      </c>
      <c r="R7" s="24">
        <v>5500</v>
      </c>
      <c r="S7" s="24">
        <v>16866</v>
      </c>
      <c r="T7" s="24">
        <v>119.61</v>
      </c>
      <c r="U7" s="24">
        <v>141.01</v>
      </c>
      <c r="V7" s="24">
        <v>5800</v>
      </c>
      <c r="W7" s="24">
        <v>5.12</v>
      </c>
      <c r="X7" s="24">
        <v>1132.81</v>
      </c>
      <c r="Y7" s="24">
        <v>106.87</v>
      </c>
      <c r="Z7" s="24">
        <v>105.33</v>
      </c>
      <c r="AA7" s="24">
        <v>107.12</v>
      </c>
      <c r="AB7" s="24">
        <v>110.94</v>
      </c>
      <c r="AC7" s="24">
        <v>110.75</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152.66</v>
      </c>
      <c r="AV7" s="24">
        <v>163.27000000000001</v>
      </c>
      <c r="AW7" s="24">
        <v>204.85</v>
      </c>
      <c r="AX7" s="24">
        <v>238.27</v>
      </c>
      <c r="AY7" s="24">
        <v>253.04</v>
      </c>
      <c r="AZ7" s="24">
        <v>26.99</v>
      </c>
      <c r="BA7" s="24">
        <v>29.13</v>
      </c>
      <c r="BB7" s="24">
        <v>35.69</v>
      </c>
      <c r="BC7" s="24">
        <v>38.4</v>
      </c>
      <c r="BD7" s="24">
        <v>39.82</v>
      </c>
      <c r="BE7" s="24">
        <v>42.02</v>
      </c>
      <c r="BF7" s="24">
        <v>397.62</v>
      </c>
      <c r="BG7" s="24">
        <v>146.74</v>
      </c>
      <c r="BH7" s="24">
        <v>0</v>
      </c>
      <c r="BI7" s="24">
        <v>376.74</v>
      </c>
      <c r="BJ7" s="24">
        <v>338.8</v>
      </c>
      <c r="BK7" s="24">
        <v>826.83</v>
      </c>
      <c r="BL7" s="24">
        <v>867.83</v>
      </c>
      <c r="BM7" s="24">
        <v>791.76</v>
      </c>
      <c r="BN7" s="24">
        <v>900.82</v>
      </c>
      <c r="BO7" s="24">
        <v>743.31</v>
      </c>
      <c r="BP7" s="24">
        <v>785.1</v>
      </c>
      <c r="BQ7" s="24">
        <v>100</v>
      </c>
      <c r="BR7" s="24">
        <v>93.8</v>
      </c>
      <c r="BS7" s="24">
        <v>89.68</v>
      </c>
      <c r="BT7" s="24">
        <v>107.54</v>
      </c>
      <c r="BU7" s="24">
        <v>100</v>
      </c>
      <c r="BV7" s="24">
        <v>57.31</v>
      </c>
      <c r="BW7" s="24">
        <v>57.08</v>
      </c>
      <c r="BX7" s="24">
        <v>56.26</v>
      </c>
      <c r="BY7" s="24">
        <v>52.94</v>
      </c>
      <c r="BZ7" s="24">
        <v>61.15</v>
      </c>
      <c r="CA7" s="24">
        <v>56.93</v>
      </c>
      <c r="CB7" s="24">
        <v>196.05</v>
      </c>
      <c r="CC7" s="24">
        <v>218.62</v>
      </c>
      <c r="CD7" s="24">
        <v>289.77</v>
      </c>
      <c r="CE7" s="24">
        <v>221.67</v>
      </c>
      <c r="CF7" s="24">
        <v>235.68</v>
      </c>
      <c r="CG7" s="24">
        <v>273.52</v>
      </c>
      <c r="CH7" s="24">
        <v>274.99</v>
      </c>
      <c r="CI7" s="24">
        <v>282.08999999999997</v>
      </c>
      <c r="CJ7" s="24">
        <v>303.27999999999997</v>
      </c>
      <c r="CK7" s="24">
        <v>250.43</v>
      </c>
      <c r="CL7" s="24">
        <v>271.14999999999998</v>
      </c>
      <c r="CM7" s="24">
        <v>69.180000000000007</v>
      </c>
      <c r="CN7" s="24">
        <v>67.12</v>
      </c>
      <c r="CO7" s="24">
        <v>53.38</v>
      </c>
      <c r="CP7" s="24">
        <v>58.74</v>
      </c>
      <c r="CQ7" s="24">
        <v>59.64</v>
      </c>
      <c r="CR7" s="24">
        <v>50.14</v>
      </c>
      <c r="CS7" s="24">
        <v>54.83</v>
      </c>
      <c r="CT7" s="24">
        <v>66.53</v>
      </c>
      <c r="CU7" s="24">
        <v>52.35</v>
      </c>
      <c r="CV7" s="24">
        <v>52.63</v>
      </c>
      <c r="CW7" s="24">
        <v>49.87</v>
      </c>
      <c r="CX7" s="24">
        <v>67.88</v>
      </c>
      <c r="CY7" s="24">
        <v>69.260000000000005</v>
      </c>
      <c r="CZ7" s="24">
        <v>69.77</v>
      </c>
      <c r="DA7" s="24">
        <v>70.52</v>
      </c>
      <c r="DB7" s="24">
        <v>72.19</v>
      </c>
      <c r="DC7" s="24">
        <v>84.98</v>
      </c>
      <c r="DD7" s="24">
        <v>84.7</v>
      </c>
      <c r="DE7" s="24">
        <v>84.67</v>
      </c>
      <c r="DF7" s="24">
        <v>84.39</v>
      </c>
      <c r="DG7" s="24">
        <v>90.32</v>
      </c>
      <c r="DH7" s="24">
        <v>87.54</v>
      </c>
      <c r="DI7" s="24">
        <v>11.07</v>
      </c>
      <c r="DJ7" s="24">
        <v>13.8</v>
      </c>
      <c r="DK7" s="24">
        <v>16.53</v>
      </c>
      <c r="DL7" s="24">
        <v>19.260000000000002</v>
      </c>
      <c r="DM7" s="24">
        <v>21.99</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cp:lastPrinted>2025-01-29T00:25:09Z</cp:lastPrinted>
  <dcterms:created xsi:type="dcterms:W3CDTF">2025-01-24T07:20:40Z</dcterms:created>
  <dcterms:modified xsi:type="dcterms:W3CDTF">2025-01-29T00:25:12Z</dcterms:modified>
  <cp:category/>
</cp:coreProperties>
</file>