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6年度\20250128【依頼23〆】公営企業に係る経営比較分析表（令和5年度決算）の分析等について\【経営比較分析表】2023_406473_46_1718\"/>
    </mc:Choice>
  </mc:AlternateContent>
  <workbookProtection workbookAlgorithmName="SHA-512" workbookHashValue="I2Jw9qyMU76Sg08Lo7192BwIW1RmuJ2DMPc4hjNGQZvKltU2Y+ugDy22p2ka069CtJNzUMfB9Bg5Yi0Vxsv40w==" workbookSaltValue="+oz5gaB8lt9YttY6fKRtT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<sst xmlns="http://schemas.openxmlformats.org/spreadsheetml/2006/main" count="231" uniqueCount="115">
  <si>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</si>
  <si>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</si>
  <si>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</si>
  <si>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</si>
  <si>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</si>
  <si>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</si>
  <si>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</si>
  <si>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</si>
  <si>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</si>
  <si>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</si>
  <si>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</si>
  <si>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</si>
  <si>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</si>
  <si>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</si>
  <si>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</si>
  <si>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</si>
  <si>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</si>
  <si>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</si>
  <si>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</si>
  <si>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</si>
  <si>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</si>
  <si>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</si>
  <si>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</si>
  <si>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</si>
  <si>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</si>
  <si>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</si>
  <si>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</si>
  <si>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</si>
  <si>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</si>
  <si>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</si>
  <si>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</si>
  <si>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</si>
  <si>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</si>
  <si>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</si>
  <si>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</si>
  <si>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</si>
  <si>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</si>
  <si>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</si>
  <si>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</si>
  <si>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</si>
  <si>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</si>
  <si>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</si>
  <si>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</si>
  <si>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</si>
  <si>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</si>
  <si>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</si>
  <si>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</si>
  <si>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</si>
  <si>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</si>
  <si>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</si>
  <si>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</si>
  <si>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</si>
  <si>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</si>
  <si>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</si>
  <si>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</si>
  <si>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</si>
  <si>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</si>
  <si>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</si>
  <si>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</si>
  <si>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</si>
  <si>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</si>
  <si>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</si>
  <si>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</si>
  <si>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</si>
  <si>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</si>
  <si>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</si>
  <si>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</si>
  <si>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</si>
  <si>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</si>
  <si>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</si>
  <si>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</si>
  <si>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</si>
  <si>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</si>
  <si>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</si>
  <si>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</si>
  <si>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</si>
  <si>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</si>
  <si>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</si>
  <si>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</si>
  <si>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</si>
  <si>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</si>
  <si>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</si>
  <si>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</si>
  <si>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</si>
  <si>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</si>
  <si>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</si>
  <si>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</si>
  <si>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</si>
  <si>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</si>
  <si>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</si>
  <si>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</si>
  <si>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</si>
  <si>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</si>
  <si>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</si>
  <si>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</si>
  <si>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</si>
  <si>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</si>
  <si>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</si>
  <si>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</si>
  <si>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</si>
  <si>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</si>
  <si>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</si>
  <si>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</si>
  <si>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</si>
  <si>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</si>
  <si>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</si>
  <si>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</si>
  <si>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</si>
  <si>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</si>
  <si>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</si>
  <si>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</si>
  <si>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</si>
  <si>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収支比率は100%を上回っており、単年度収支は黒字となっていますが、経費回収率が71%程度と低い値となっていることから、使用料で回収すべき経費を使用料収入で賄うことができておらず、一般会計からの繰入金に頼っているのが現状であるため、経営状況は健全な状態であるとは言えません。
　本事業は平成25年に一部供用を開始し、現在も未普及地区の面整備を実施中で供用区域を拡大中であるため、水洗化率が向上傾向にあります。そのため、経費回収率、汚水処理原価、施設利用率は前年度より改善傾向にあります。</t>
    <rPh sb="49" eb="50">
      <t>ヒク</t>
    </rPh>
    <rPh sb="51" eb="52">
      <t>アタイ</t>
    </rPh>
    <phoneticPr fontId="4"/>
  </si>
  <si>
    <t>　供用開始から間もないため、有形固定資産減価償却率は増加傾向にあるものの、類似団体と比べ同程度であり、全国平均より低い値となっています。また、法定耐用年数を超える管渠がないため、老朽化率、改善率ともに0%となっております。</t>
    <phoneticPr fontId="4"/>
  </si>
  <si>
    <t>　経営の健全性・効率性においては、現在も未普及地区の整備を行っていることから、類似団体と比べて劣っているところもありますが、今後は、未普及地区の解消とともに、水洗化率の向上に努めることで、経営状況は改善されていくと思われます。
　しかし、人口減少や高齢化により、水洗化率向上への影響や、近年の物価高騰などで維持費に影響が懸念されますので、経費や投資の抑制を図り、経営状況の把握に努め、経営戦略を基に経営安定化の推進に取り組む必要があります。</t>
    <rPh sb="143" eb="145">
      <t>キンネン</t>
    </rPh>
    <rPh sb="146" eb="148">
      <t>ブッカ</t>
    </rPh>
    <rPh sb="148" eb="150">
      <t>コウトウ</t>
    </rPh>
    <rPh sb="153" eb="156">
      <t>イジヒ</t>
    </rPh>
    <rPh sb="157" eb="159">
      <t>エイキョウ</t>
    </rPh>
    <rPh sb="160" eb="162">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</si>
</sst>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1-43D8-BA37-3406648454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AC31-43D8-BA37-3406648454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25.63</c:v>
                </c:pt>
                <c:pt idx="1">
                  <c:v>31.88</c:v>
                </c:pt>
                <c:pt idx="2">
                  <c:v>35.630000000000003</c:v>
                </c:pt>
                <c:pt idx="3">
                  <c:v>42.5</c:v>
                </c:pt>
                <c:pt idx="4">
                  <c:v>43.25</c:v>
                </c:pt>
              </c:numCache>
            </c:numRef>
          </c:val>
          <c:extLst>
            <c:ext xmlns:c16="http://schemas.microsoft.com/office/drawing/2014/chart" uri="{C3380CC4-5D6E-409C-BE32-E72D297353CC}">
              <c16:uniqueId val="{00000000-DEFE-41D6-B068-7D5E23754E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47.28</c:v>
                </c:pt>
                <c:pt idx="1">
                  <c:v>44.83</c:v>
                </c:pt>
                <c:pt idx="2">
                  <c:v>48</c:v>
                </c:pt>
                <c:pt idx="3">
                  <c:v>46.26</c:v>
                </c:pt>
                <c:pt idx="4">
                  <c:v>48.5</c:v>
                </c:pt>
              </c:numCache>
            </c:numRef>
          </c:val>
          <c:smooth val="0"/>
          <c:extLst>
            <c:ext xmlns:c16="http://schemas.microsoft.com/office/drawing/2014/chart" uri="{C3380CC4-5D6E-409C-BE32-E72D297353CC}">
              <c16:uniqueId val="{00000001-DEFE-41D6-B068-7D5E23754E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46.07</c:v>
                </c:pt>
                <c:pt idx="1">
                  <c:v>46.29</c:v>
                </c:pt>
                <c:pt idx="2">
                  <c:v>67.67</c:v>
                </c:pt>
                <c:pt idx="3">
                  <c:v>69.650000000000006</c:v>
                </c:pt>
                <c:pt idx="4">
                  <c:v>72.540000000000006</c:v>
                </c:pt>
              </c:numCache>
            </c:numRef>
          </c:val>
          <c:extLst>
            <c:ext xmlns:c16="http://schemas.microsoft.com/office/drawing/2014/chart" uri="{C3380CC4-5D6E-409C-BE32-E72D297353CC}">
              <c16:uniqueId val="{00000000-E966-4BB3-8A48-836339377D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64.7</c:v>
                </c:pt>
                <c:pt idx="1">
                  <c:v>60.57</c:v>
                </c:pt>
                <c:pt idx="2">
                  <c:v>56.11</c:v>
                </c:pt>
                <c:pt idx="3">
                  <c:v>56.49</c:v>
                </c:pt>
                <c:pt idx="4">
                  <c:v>59.74</c:v>
                </c:pt>
              </c:numCache>
            </c:numRef>
          </c:val>
          <c:smooth val="0"/>
          <c:extLst>
            <c:ext xmlns:c16="http://schemas.microsoft.com/office/drawing/2014/chart" uri="{C3380CC4-5D6E-409C-BE32-E72D297353CC}">
              <c16:uniqueId val="{00000001-E966-4BB3-8A48-836339377D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117.01</c:v>
                </c:pt>
                <c:pt idx="1">
                  <c:v>106.18</c:v>
                </c:pt>
                <c:pt idx="2">
                  <c:v>102</c:v>
                </c:pt>
                <c:pt idx="3">
                  <c:v>108.34</c:v>
                </c:pt>
                <c:pt idx="4">
                  <c:v>108.82</c:v>
                </c:pt>
              </c:numCache>
            </c:numRef>
          </c:val>
          <c:extLst>
            <c:ext xmlns:c16="http://schemas.microsoft.com/office/drawing/2014/chart" uri="{C3380CC4-5D6E-409C-BE32-E72D297353CC}">
              <c16:uniqueId val="{00000000-7EB4-45FC-82F5-922CB97502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106.07</c:v>
                </c:pt>
                <c:pt idx="1">
                  <c:v>103.94</c:v>
                </c:pt>
                <c:pt idx="2">
                  <c:v>106.52</c:v>
                </c:pt>
                <c:pt idx="3">
                  <c:v>106.2</c:v>
                </c:pt>
                <c:pt idx="4">
                  <c:v>110.29</c:v>
                </c:pt>
              </c:numCache>
            </c:numRef>
          </c:val>
          <c:smooth val="0"/>
          <c:extLst>
            <c:ext xmlns:c16="http://schemas.microsoft.com/office/drawing/2014/chart" uri="{C3380CC4-5D6E-409C-BE32-E72D297353CC}">
              <c16:uniqueId val="{00000001-7EB4-45FC-82F5-922CB97502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7.32</c:v>
                </c:pt>
                <c:pt idx="1">
                  <c:v>8.69</c:v>
                </c:pt>
                <c:pt idx="2">
                  <c:v>10.119999999999999</c:v>
                </c:pt>
                <c:pt idx="3">
                  <c:v>11.75</c:v>
                </c:pt>
                <c:pt idx="4">
                  <c:v>13.66</c:v>
                </c:pt>
              </c:numCache>
            </c:numRef>
          </c:val>
          <c:extLst>
            <c:ext xmlns:c16="http://schemas.microsoft.com/office/drawing/2014/chart" uri="{C3380CC4-5D6E-409C-BE32-E72D297353CC}">
              <c16:uniqueId val="{00000000-AC28-4EA7-8BCE-13E9790860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6.84</c:v>
                </c:pt>
                <c:pt idx="1">
                  <c:v>7.48</c:v>
                </c:pt>
                <c:pt idx="2">
                  <c:v>9.7200000000000006</c:v>
                </c:pt>
                <c:pt idx="3">
                  <c:v>11.95</c:v>
                </c:pt>
                <c:pt idx="4">
                  <c:v>17.48</c:v>
                </c:pt>
              </c:numCache>
            </c:numRef>
          </c:val>
          <c:smooth val="0"/>
          <c:extLst>
            <c:ext xmlns:c16="http://schemas.microsoft.com/office/drawing/2014/chart" uri="{C3380CC4-5D6E-409C-BE32-E72D297353CC}">
              <c16:uniqueId val="{00000001-AC28-4EA7-8BCE-13E9790860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4A-43E0-ACA1-6ADDF1B75B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B64A-43E0-ACA1-6ADDF1B75B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9A-49DE-8657-721CBEA6EE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60.98</c:v>
                </c:pt>
                <c:pt idx="1">
                  <c:v>43.16</c:v>
                </c:pt>
                <c:pt idx="2">
                  <c:v>52.51</c:v>
                </c:pt>
                <c:pt idx="3">
                  <c:v>21.34</c:v>
                </c:pt>
                <c:pt idx="4">
                  <c:v>5.96</c:v>
                </c:pt>
              </c:numCache>
            </c:numRef>
          </c:val>
          <c:smooth val="0"/>
          <c:extLst>
            <c:ext xmlns:c16="http://schemas.microsoft.com/office/drawing/2014/chart" uri="{C3380CC4-5D6E-409C-BE32-E72D297353CC}">
              <c16:uniqueId val="{00000001-359A-49DE-8657-721CBEA6EE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249.37</c:v>
                </c:pt>
                <c:pt idx="1">
                  <c:v>255.44</c:v>
                </c:pt>
                <c:pt idx="2">
                  <c:v>386.83</c:v>
                </c:pt>
                <c:pt idx="3">
                  <c:v>1238.33</c:v>
                </c:pt>
                <c:pt idx="4">
                  <c:v>1318.47</c:v>
                </c:pt>
              </c:numCache>
            </c:numRef>
          </c:val>
          <c:extLst>
            <c:ext xmlns:c16="http://schemas.microsoft.com/office/drawing/2014/chart" uri="{C3380CC4-5D6E-409C-BE32-E72D297353CC}">
              <c16:uniqueId val="{00000000-6D08-4F55-8C79-6BA06A5092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62.46</c:v>
                </c:pt>
                <c:pt idx="1">
                  <c:v>52.04</c:v>
                </c:pt>
                <c:pt idx="2">
                  <c:v>72.17</c:v>
                </c:pt>
                <c:pt idx="3">
                  <c:v>79.94</c:v>
                </c:pt>
                <c:pt idx="4">
                  <c:v>85.11</c:v>
                </c:pt>
              </c:numCache>
            </c:numRef>
          </c:val>
          <c:smooth val="0"/>
          <c:extLst>
            <c:ext xmlns:c16="http://schemas.microsoft.com/office/drawing/2014/chart" uri="{C3380CC4-5D6E-409C-BE32-E72D297353CC}">
              <c16:uniqueId val="{00000001-6D08-4F55-8C79-6BA06A5092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602.69000000000005</c:v>
                </c:pt>
                <c:pt idx="4" formatCode="#,##0.00;&quot;△&quot;#,##0.00;&quot;-&quot;">
                  <c:v>528.73</c:v>
                </c:pt>
              </c:numCache>
            </c:numRef>
          </c:val>
          <c:extLst>
            <c:ext xmlns:c16="http://schemas.microsoft.com/office/drawing/2014/chart" uri="{C3380CC4-5D6E-409C-BE32-E72D297353CC}">
              <c16:uniqueId val="{00000000-98A5-475D-ABC6-D233C4AA01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933.3</c:v>
                </c:pt>
                <c:pt idx="1">
                  <c:v>1575.64</c:v>
                </c:pt>
                <c:pt idx="2">
                  <c:v>914.32</c:v>
                </c:pt>
                <c:pt idx="3">
                  <c:v>940.79</c:v>
                </c:pt>
                <c:pt idx="4">
                  <c:v>2528.25</c:v>
                </c:pt>
              </c:numCache>
            </c:numRef>
          </c:val>
          <c:smooth val="0"/>
          <c:extLst>
            <c:ext xmlns:c16="http://schemas.microsoft.com/office/drawing/2014/chart" uri="{C3380CC4-5D6E-409C-BE32-E72D297353CC}">
              <c16:uniqueId val="{00000001-98A5-475D-ABC6-D233C4AA01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50.27</c:v>
                </c:pt>
                <c:pt idx="1">
                  <c:v>51.37</c:v>
                </c:pt>
                <c:pt idx="2">
                  <c:v>51.74</c:v>
                </c:pt>
                <c:pt idx="3">
                  <c:v>58.85</c:v>
                </c:pt>
                <c:pt idx="4">
                  <c:v>71.27</c:v>
                </c:pt>
              </c:numCache>
            </c:numRef>
          </c:val>
          <c:extLst>
            <c:ext xmlns:c16="http://schemas.microsoft.com/office/drawing/2014/chart" uri="{C3380CC4-5D6E-409C-BE32-E72D297353CC}">
              <c16:uniqueId val="{00000000-A3CA-4844-8398-0A5386B19D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77.510000000000005</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A3CA-4844-8398-0A5386B19D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418.55</c:v>
                </c:pt>
                <c:pt idx="1">
                  <c:v>398.33</c:v>
                </c:pt>
                <c:pt idx="2">
                  <c:v>442.08</c:v>
                </c:pt>
                <c:pt idx="3">
                  <c:v>365.47</c:v>
                </c:pt>
                <c:pt idx="4">
                  <c:v>321.51</c:v>
                </c:pt>
              </c:numCache>
            </c:numRef>
          </c:val>
          <c:extLst>
            <c:ext xmlns:c16="http://schemas.microsoft.com/office/drawing/2014/chart" uri="{C3380CC4-5D6E-409C-BE32-E72D297353CC}">
              <c16:uniqueId val="{00000000-2A7D-4C68-877D-046FD85ABD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221.95</c:v>
                </c:pt>
                <c:pt idx="1">
                  <c:v>229.52</c:v>
                </c:pt>
                <c:pt idx="2">
                  <c:v>211.98</c:v>
                </c:pt>
                <c:pt idx="3">
                  <c:v>221.86</c:v>
                </c:pt>
                <c:pt idx="4">
                  <c:v>228.51</c:v>
                </c:pt>
              </c:numCache>
            </c:numRef>
          </c:val>
          <c:smooth val="0"/>
          <c:extLst>
            <c:ext xmlns:c16="http://schemas.microsoft.com/office/drawing/2014/chart" uri="{C3380CC4-5D6E-409C-BE32-E72D297353CC}">
              <c16:uniqueId val="{00000001-2A7D-4C68-877D-046FD85ABD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2"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福岡県　築上町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54">
        <f>データ!S6</f>
        <v>16866</v>
      </c>
      <c r="AM8" s="54"/>
      <c r="AN8" s="54"/>
      <c r="AO8" s="54"/>
      <c r="AP8" s="54"/>
      <c r="AQ8" s="54"/>
      <c r="AR8" s="54"/>
      <c r="AS8" s="54"/>
      <c r="AT8" s="53">
        <f>データ!T6</f>
        <v>119.61</v>
      </c>
      <c r="AU8" s="53"/>
      <c r="AV8" s="53"/>
      <c r="AW8" s="53"/>
      <c r="AX8" s="53"/>
      <c r="AY8" s="53"/>
      <c r="AZ8" s="53"/>
      <c r="BA8" s="53"/>
      <c r="BB8" s="53">
        <f>データ!U6</f>
        <v>141.01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75.36</v>
      </c>
      <c r="J10" s="53"/>
      <c r="K10" s="53"/>
      <c r="L10" s="53"/>
      <c r="M10" s="53"/>
      <c r="N10" s="53"/>
      <c r="O10" s="53"/>
      <c r="P10" s="53">
        <f>データ!P6</f>
        <v>13.46</v>
      </c>
      <c r="Q10" s="53"/>
      <c r="R10" s="53"/>
      <c r="S10" s="53"/>
      <c r="T10" s="53"/>
      <c r="U10" s="53"/>
      <c r="V10" s="53"/>
      <c r="W10" s="53">
        <f>データ!Q6</f>
        <v>100</v>
      </c>
      <c r="X10" s="53"/>
      <c r="Y10" s="53"/>
      <c r="Z10" s="53"/>
      <c r="AA10" s="53"/>
      <c r="AB10" s="53"/>
      <c r="AC10" s="53"/>
      <c r="AD10" s="54">
        <f>データ!R6</f>
        <v>5500</v>
      </c>
      <c r="AE10" s="54"/>
      <c r="AF10" s="54"/>
      <c r="AG10" s="54"/>
      <c r="AH10" s="54"/>
      <c r="AI10" s="54"/>
      <c r="AJ10" s="54"/>
      <c r="AK10" s="2"/>
      <c r="AL10" s="54">
        <f>データ!V6</f>
        <v>2236</v>
      </c>
      <c r="AM10" s="54"/>
      <c r="AN10" s="54"/>
      <c r="AO10" s="54"/>
      <c r="AP10" s="54"/>
      <c r="AQ10" s="54"/>
      <c r="AR10" s="54"/>
      <c r="AS10" s="54"/>
      <c r="AT10" s="53">
        <f>データ!W6</f>
        <v>0.73</v>
      </c>
      <c r="AU10" s="53"/>
      <c r="AV10" s="53"/>
      <c r="AW10" s="53"/>
      <c r="AX10" s="53"/>
      <c r="AY10" s="53"/>
      <c r="AZ10" s="53"/>
      <c r="BA10" s="53"/>
      <c r="BB10" s="53">
        <f>データ!X6</f>
        <v>3063.01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NHimPRq0ceb5FEwWObP1brdqDUaekPj/PqCUaqJ8mAvQwe/MlFGeWFoNMSbuMz+eKTs77GYm22pgNIZAUg+dg==" saltValue="lMk7pOousa8FklD2H8R4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406473</v>
      </c>
      <c r="D6" s="19">
        <f t="shared" si="3"/>
        <v>46</v>
      </c>
      <c r="E6" s="19">
        <f t="shared" si="3"/>
        <v>17</v>
      </c>
      <c r="F6" s="19">
        <f t="shared" si="3"/>
        <v>1</v>
      </c>
      <c r="G6" s="19">
        <f t="shared" si="3"/>
        <v>0</v>
      </c>
      <c r="H6" s="19" t="str">
        <f t="shared" si="3"/>
        <v>福岡県　築上町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75.36</v>
      </c>
      <c r="P6" s="20">
        <f t="shared" si="3"/>
        <v>13.46</v>
      </c>
      <c r="Q6" s="20">
        <f t="shared" si="3"/>
        <v>100</v>
      </c>
      <c r="R6" s="20">
        <f t="shared" si="3"/>
        <v>5500</v>
      </c>
      <c r="S6" s="20">
        <f t="shared" si="3"/>
        <v>16866</v>
      </c>
      <c r="T6" s="20">
        <f t="shared" si="3"/>
        <v>119.61</v>
      </c>
      <c r="U6" s="20">
        <f t="shared" si="3"/>
        <v>141.01</v>
      </c>
      <c r="V6" s="20">
        <f t="shared" si="3"/>
        <v>2236</v>
      </c>
      <c r="W6" s="20">
        <f t="shared" si="3"/>
        <v>0.73</v>
      </c>
      <c r="X6" s="20">
        <f t="shared" si="3"/>
        <v>3063.01</v>
      </c>
      <c r="Y6" s="21">
        <f>IF(Y7="",NA(),Y7)</f>
        <v>117.01</v>
      </c>
      <c r="Z6" s="21">
        <f t="shared" ref="Z6:AH6" si="4">IF(Z7="",NA(),Z7)</f>
        <v>106.18</v>
      </c>
      <c r="AA6" s="21">
        <f t="shared" si="4"/>
        <v>102</v>
      </c>
      <c r="AB6" s="21">
        <f t="shared" si="4"/>
        <v>108.34</v>
      </c>
      <c r="AC6" s="21">
        <f t="shared" si="4"/>
        <v>108.82</v>
      </c>
      <c r="AD6" s="21">
        <f t="shared" si="4"/>
        <v>106.07</v>
      </c>
      <c r="AE6" s="21">
        <f t="shared" si="4"/>
        <v>103.94</v>
      </c>
      <c r="AF6" s="21">
        <f t="shared" si="4"/>
        <v>106.52</v>
      </c>
      <c r="AG6" s="21">
        <f t="shared" si="4"/>
        <v>106.2</v>
      </c>
      <c r="AH6" s="21">
        <f t="shared" si="4"/>
        <v>110.29</v>
      </c>
      <c r="AI6" s="20" t="str">
        <f>IF(AI7="","",IF(AI7="-","【-】","【"&amp;SUBSTITUTE(TEXT(AI7,"#,##0.00"),"-","△")&amp;"】"))</f>
        <v>【105.91】</v>
      </c>
      <c r="AJ6" s="20">
        <f>IF(AJ7="",NA(),AJ7)</f>
        <v>0</v>
      </c>
      <c r="AK6" s="20">
        <f t="shared" ref="AK6:AS6" si="5">IF(AK7="",NA(),AK7)</f>
        <v>0</v>
      </c>
      <c r="AL6" s="20">
        <f t="shared" si="5"/>
        <v>0</v>
      </c>
      <c r="AM6" s="20">
        <f t="shared" si="5"/>
        <v>0</v>
      </c>
      <c r="AN6" s="20">
        <f t="shared" si="5"/>
        <v>0</v>
      </c>
      <c r="AO6" s="21">
        <f t="shared" si="5"/>
        <v>60.98</v>
      </c>
      <c r="AP6" s="21">
        <f t="shared" si="5"/>
        <v>43.16</v>
      </c>
      <c r="AQ6" s="21">
        <f t="shared" si="5"/>
        <v>52.51</v>
      </c>
      <c r="AR6" s="21">
        <f t="shared" si="5"/>
        <v>21.34</v>
      </c>
      <c r="AS6" s="21">
        <f t="shared" si="5"/>
        <v>5.96</v>
      </c>
      <c r="AT6" s="20" t="str">
        <f>IF(AT7="","",IF(AT7="-","【-】","【"&amp;SUBSTITUTE(TEXT(AT7,"#,##0.00"),"-","△")&amp;"】"))</f>
        <v>【3.03】</v>
      </c>
      <c r="AU6" s="21">
        <f>IF(AU7="",NA(),AU7)</f>
        <v>249.37</v>
      </c>
      <c r="AV6" s="21">
        <f t="shared" ref="AV6:BD6" si="6">IF(AV7="",NA(),AV7)</f>
        <v>255.44</v>
      </c>
      <c r="AW6" s="21">
        <f t="shared" si="6"/>
        <v>386.83</v>
      </c>
      <c r="AX6" s="21">
        <f t="shared" si="6"/>
        <v>1238.33</v>
      </c>
      <c r="AY6" s="21">
        <f t="shared" si="6"/>
        <v>1318.47</v>
      </c>
      <c r="AZ6" s="21">
        <f t="shared" si="6"/>
        <v>62.46</v>
      </c>
      <c r="BA6" s="21">
        <f t="shared" si="6"/>
        <v>52.04</v>
      </c>
      <c r="BB6" s="21">
        <f t="shared" si="6"/>
        <v>72.17</v>
      </c>
      <c r="BC6" s="21">
        <f t="shared" si="6"/>
        <v>79.94</v>
      </c>
      <c r="BD6" s="21">
        <f t="shared" si="6"/>
        <v>85.11</v>
      </c>
      <c r="BE6" s="20" t="str">
        <f>IF(BE7="","",IF(BE7="-","【-】","【"&amp;SUBSTITUTE(TEXT(BE7,"#,##0.00"),"-","△")&amp;"】"))</f>
        <v>【78.43】</v>
      </c>
      <c r="BF6" s="20">
        <f>IF(BF7="",NA(),BF7)</f>
        <v>0</v>
      </c>
      <c r="BG6" s="20">
        <f t="shared" ref="BG6:BO6" si="7">IF(BG7="",NA(),BG7)</f>
        <v>0</v>
      </c>
      <c r="BH6" s="20">
        <f t="shared" si="7"/>
        <v>0</v>
      </c>
      <c r="BI6" s="21">
        <f t="shared" si="7"/>
        <v>602.69000000000005</v>
      </c>
      <c r="BJ6" s="21">
        <f t="shared" si="7"/>
        <v>528.73</v>
      </c>
      <c r="BK6" s="21">
        <f t="shared" si="7"/>
        <v>933.3</v>
      </c>
      <c r="BL6" s="21">
        <f t="shared" si="7"/>
        <v>1575.64</v>
      </c>
      <c r="BM6" s="21">
        <f t="shared" si="7"/>
        <v>914.32</v>
      </c>
      <c r="BN6" s="21">
        <f t="shared" si="7"/>
        <v>940.79</v>
      </c>
      <c r="BO6" s="21">
        <f t="shared" si="7"/>
        <v>2528.25</v>
      </c>
      <c r="BP6" s="20" t="str">
        <f>IF(BP7="","",IF(BP7="-","【-】","【"&amp;SUBSTITUTE(TEXT(BP7,"#,##0.00"),"-","△")&amp;"】"))</f>
        <v>【630.82】</v>
      </c>
      <c r="BQ6" s="21">
        <f>IF(BQ7="",NA(),BQ7)</f>
        <v>50.27</v>
      </c>
      <c r="BR6" s="21">
        <f t="shared" ref="BR6:BZ6" si="8">IF(BR7="",NA(),BR7)</f>
        <v>51.37</v>
      </c>
      <c r="BS6" s="21">
        <f t="shared" si="8"/>
        <v>51.74</v>
      </c>
      <c r="BT6" s="21">
        <f t="shared" si="8"/>
        <v>58.85</v>
      </c>
      <c r="BU6" s="21">
        <f t="shared" si="8"/>
        <v>71.27</v>
      </c>
      <c r="BV6" s="21">
        <f t="shared" si="8"/>
        <v>77.510000000000005</v>
      </c>
      <c r="BW6" s="21">
        <f t="shared" si="8"/>
        <v>73.209999999999994</v>
      </c>
      <c r="BX6" s="21">
        <f t="shared" si="8"/>
        <v>75.599999999999994</v>
      </c>
      <c r="BY6" s="21">
        <f t="shared" si="8"/>
        <v>74.13</v>
      </c>
      <c r="BZ6" s="21">
        <f t="shared" si="8"/>
        <v>67.989999999999995</v>
      </c>
      <c r="CA6" s="20" t="str">
        <f>IF(CA7="","",IF(CA7="-","【-】","【"&amp;SUBSTITUTE(TEXT(CA7,"#,##0.00"),"-","△")&amp;"】"))</f>
        <v>【97.81】</v>
      </c>
      <c r="CB6" s="21">
        <f>IF(CB7="",NA(),CB7)</f>
        <v>418.55</v>
      </c>
      <c r="CC6" s="21">
        <f t="shared" ref="CC6:CK6" si="9">IF(CC7="",NA(),CC7)</f>
        <v>398.33</v>
      </c>
      <c r="CD6" s="21">
        <f t="shared" si="9"/>
        <v>442.08</v>
      </c>
      <c r="CE6" s="21">
        <f t="shared" si="9"/>
        <v>365.47</v>
      </c>
      <c r="CF6" s="21">
        <f t="shared" si="9"/>
        <v>321.51</v>
      </c>
      <c r="CG6" s="21">
        <f t="shared" si="9"/>
        <v>221.95</v>
      </c>
      <c r="CH6" s="21">
        <f t="shared" si="9"/>
        <v>229.52</v>
      </c>
      <c r="CI6" s="21">
        <f t="shared" si="9"/>
        <v>211.98</v>
      </c>
      <c r="CJ6" s="21">
        <f t="shared" si="9"/>
        <v>221.86</v>
      </c>
      <c r="CK6" s="21">
        <f t="shared" si="9"/>
        <v>228.51</v>
      </c>
      <c r="CL6" s="20" t="str">
        <f>IF(CL7="","",IF(CL7="-","【-】","【"&amp;SUBSTITUTE(TEXT(CL7,"#,##0.00"),"-","△")&amp;"】"))</f>
        <v>【138.75】</v>
      </c>
      <c r="CM6" s="21">
        <f>IF(CM7="",NA(),CM7)</f>
        <v>25.63</v>
      </c>
      <c r="CN6" s="21">
        <f t="shared" ref="CN6:CV6" si="10">IF(CN7="",NA(),CN7)</f>
        <v>31.88</v>
      </c>
      <c r="CO6" s="21">
        <f t="shared" si="10"/>
        <v>35.630000000000003</v>
      </c>
      <c r="CP6" s="21">
        <f t="shared" si="10"/>
        <v>42.5</v>
      </c>
      <c r="CQ6" s="21">
        <f t="shared" si="10"/>
        <v>43.25</v>
      </c>
      <c r="CR6" s="21">
        <f t="shared" si="10"/>
        <v>47.28</v>
      </c>
      <c r="CS6" s="21">
        <f t="shared" si="10"/>
        <v>44.83</v>
      </c>
      <c r="CT6" s="21">
        <f t="shared" si="10"/>
        <v>48</v>
      </c>
      <c r="CU6" s="21">
        <f t="shared" si="10"/>
        <v>46.26</v>
      </c>
      <c r="CV6" s="21">
        <f t="shared" si="10"/>
        <v>48.5</v>
      </c>
      <c r="CW6" s="20" t="str">
        <f>IF(CW7="","",IF(CW7="-","【-】","【"&amp;SUBSTITUTE(TEXT(CW7,"#,##0.00"),"-","△")&amp;"】"))</f>
        <v>【58.94】</v>
      </c>
      <c r="CX6" s="21">
        <f>IF(CX7="",NA(),CX7)</f>
        <v>46.07</v>
      </c>
      <c r="CY6" s="21">
        <f t="shared" ref="CY6:DG6" si="11">IF(CY7="",NA(),CY7)</f>
        <v>46.29</v>
      </c>
      <c r="CZ6" s="21">
        <f t="shared" si="11"/>
        <v>67.67</v>
      </c>
      <c r="DA6" s="21">
        <f t="shared" si="11"/>
        <v>69.650000000000006</v>
      </c>
      <c r="DB6" s="21">
        <f t="shared" si="11"/>
        <v>72.540000000000006</v>
      </c>
      <c r="DC6" s="21">
        <f t="shared" si="11"/>
        <v>64.7</v>
      </c>
      <c r="DD6" s="21">
        <f t="shared" si="11"/>
        <v>60.57</v>
      </c>
      <c r="DE6" s="21">
        <f t="shared" si="11"/>
        <v>56.11</v>
      </c>
      <c r="DF6" s="21">
        <f t="shared" si="11"/>
        <v>56.49</v>
      </c>
      <c r="DG6" s="21">
        <f t="shared" si="11"/>
        <v>59.74</v>
      </c>
      <c r="DH6" s="20" t="str">
        <f>IF(DH7="","",IF(DH7="-","【-】","【"&amp;SUBSTITUTE(TEXT(DH7,"#,##0.00"),"-","△")&amp;"】"))</f>
        <v>【95.91】</v>
      </c>
      <c r="DI6" s="21">
        <f>IF(DI7="",NA(),DI7)</f>
        <v>7.32</v>
      </c>
      <c r="DJ6" s="21">
        <f t="shared" ref="DJ6:DR6" si="12">IF(DJ7="",NA(),DJ7)</f>
        <v>8.69</v>
      </c>
      <c r="DK6" s="21">
        <f t="shared" si="12"/>
        <v>10.119999999999999</v>
      </c>
      <c r="DL6" s="21">
        <f t="shared" si="12"/>
        <v>11.75</v>
      </c>
      <c r="DM6" s="21">
        <f t="shared" si="12"/>
        <v>13.66</v>
      </c>
      <c r="DN6" s="21">
        <f t="shared" si="12"/>
        <v>6.84</v>
      </c>
      <c r="DO6" s="21">
        <f t="shared" si="12"/>
        <v>7.48</v>
      </c>
      <c r="DP6" s="21">
        <f t="shared" si="12"/>
        <v>9.7200000000000006</v>
      </c>
      <c r="DQ6" s="21">
        <f t="shared" si="12"/>
        <v>11.95</v>
      </c>
      <c r="DR6" s="21">
        <f t="shared" si="12"/>
        <v>17.48</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0.77</v>
      </c>
      <c r="EC6" s="21">
        <f t="shared" si="13"/>
        <v>1.07</v>
      </c>
      <c r="ED6" s="20" t="str">
        <f>IF(ED7="","",IF(ED7="-","【-】","【"&amp;SUBSTITUTE(TEXT(ED7,"#,##0.00"),"-","△")&amp;"】"))</f>
        <v>【8.68】</v>
      </c>
      <c r="EE6" s="20">
        <f>IF(EE7="",NA(),EE7)</f>
        <v>0</v>
      </c>
      <c r="EF6" s="20">
        <f t="shared" ref="EF6:EN6" si="14">IF(EF7="",NA(),EF7)</f>
        <v>0</v>
      </c>
      <c r="EG6" s="20">
        <f t="shared" si="14"/>
        <v>0</v>
      </c>
      <c r="EH6" s="20">
        <f t="shared" si="14"/>
        <v>0</v>
      </c>
      <c r="EI6" s="20">
        <f t="shared" si="14"/>
        <v>0</v>
      </c>
      <c r="EJ6" s="21">
        <f t="shared" si="14"/>
        <v>0.18</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406473</v>
      </c>
      <c r="D7" s="23">
        <v>46</v>
      </c>
      <c r="E7" s="23">
        <v>17</v>
      </c>
      <c r="F7" s="23">
        <v>1</v>
      </c>
      <c r="G7" s="23">
        <v>0</v>
      </c>
      <c r="H7" s="23" t="s">
        <v>96</v>
      </c>
      <c r="I7" s="23" t="s">
        <v>97</v>
      </c>
      <c r="J7" s="23" t="s">
        <v>98</v>
      </c>
      <c r="K7" s="23" t="s">
        <v>99</v>
      </c>
      <c r="L7" s="23" t="s">
        <v>100</v>
      </c>
      <c r="M7" s="23" t="s">
        <v>101</v>
      </c>
      <c r="N7" s="24" t="s">
        <v>102</v>
      </c>
      <c r="O7" s="24">
        <v>75.36</v>
      </c>
      <c r="P7" s="24">
        <v>13.46</v>
      </c>
      <c r="Q7" s="24">
        <v>100</v>
      </c>
      <c r="R7" s="24">
        <v>5500</v>
      </c>
      <c r="S7" s="24">
        <v>16866</v>
      </c>
      <c r="T7" s="24">
        <v>119.61</v>
      </c>
      <c r="U7" s="24">
        <v>141.01</v>
      </c>
      <c r="V7" s="24">
        <v>2236</v>
      </c>
      <c r="W7" s="24">
        <v>0.73</v>
      </c>
      <c r="X7" s="24">
        <v>3063.01</v>
      </c>
      <c r="Y7" s="24">
        <v>117.01</v>
      </c>
      <c r="Z7" s="24">
        <v>106.18</v>
      </c>
      <c r="AA7" s="24">
        <v>102</v>
      </c>
      <c r="AB7" s="24">
        <v>108.34</v>
      </c>
      <c r="AC7" s="24">
        <v>108.82</v>
      </c>
      <c r="AD7" s="24">
        <v>106.07</v>
      </c>
      <c r="AE7" s="24">
        <v>103.94</v>
      </c>
      <c r="AF7" s="24">
        <v>106.52</v>
      </c>
      <c r="AG7" s="24">
        <v>106.2</v>
      </c>
      <c r="AH7" s="24">
        <v>110.29</v>
      </c>
      <c r="AI7" s="24">
        <v>105.91</v>
      </c>
      <c r="AJ7" s="24">
        <v>0</v>
      </c>
      <c r="AK7" s="24">
        <v>0</v>
      </c>
      <c r="AL7" s="24">
        <v>0</v>
      </c>
      <c r="AM7" s="24">
        <v>0</v>
      </c>
      <c r="AN7" s="24">
        <v>0</v>
      </c>
      <c r="AO7" s="24">
        <v>60.98</v>
      </c>
      <c r="AP7" s="24">
        <v>43.16</v>
      </c>
      <c r="AQ7" s="24">
        <v>52.51</v>
      </c>
      <c r="AR7" s="24">
        <v>21.34</v>
      </c>
      <c r="AS7" s="24">
        <v>5.96</v>
      </c>
      <c r="AT7" s="24">
        <v>3.03</v>
      </c>
      <c r="AU7" s="24">
        <v>249.37</v>
      </c>
      <c r="AV7" s="24">
        <v>255.44</v>
      </c>
      <c r="AW7" s="24">
        <v>386.83</v>
      </c>
      <c r="AX7" s="24">
        <v>1238.33</v>
      </c>
      <c r="AY7" s="24">
        <v>1318.47</v>
      </c>
      <c r="AZ7" s="24">
        <v>62.46</v>
      </c>
      <c r="BA7" s="24">
        <v>52.04</v>
      </c>
      <c r="BB7" s="24">
        <v>72.17</v>
      </c>
      <c r="BC7" s="24">
        <v>79.94</v>
      </c>
      <c r="BD7" s="24">
        <v>85.11</v>
      </c>
      <c r="BE7" s="24">
        <v>78.430000000000007</v>
      </c>
      <c r="BF7" s="24">
        <v>0</v>
      </c>
      <c r="BG7" s="24">
        <v>0</v>
      </c>
      <c r="BH7" s="24">
        <v>0</v>
      </c>
      <c r="BI7" s="24">
        <v>602.69000000000005</v>
      </c>
      <c r="BJ7" s="24">
        <v>528.73</v>
      </c>
      <c r="BK7" s="24">
        <v>933.3</v>
      </c>
      <c r="BL7" s="24">
        <v>1575.64</v>
      </c>
      <c r="BM7" s="24">
        <v>914.32</v>
      </c>
      <c r="BN7" s="24">
        <v>940.79</v>
      </c>
      <c r="BO7" s="24">
        <v>2528.25</v>
      </c>
      <c r="BP7" s="24">
        <v>630.82000000000005</v>
      </c>
      <c r="BQ7" s="24">
        <v>50.27</v>
      </c>
      <c r="BR7" s="24">
        <v>51.37</v>
      </c>
      <c r="BS7" s="24">
        <v>51.74</v>
      </c>
      <c r="BT7" s="24">
        <v>58.85</v>
      </c>
      <c r="BU7" s="24">
        <v>71.27</v>
      </c>
      <c r="BV7" s="24">
        <v>77.510000000000005</v>
      </c>
      <c r="BW7" s="24">
        <v>73.209999999999994</v>
      </c>
      <c r="BX7" s="24">
        <v>75.599999999999994</v>
      </c>
      <c r="BY7" s="24">
        <v>74.13</v>
      </c>
      <c r="BZ7" s="24">
        <v>67.989999999999995</v>
      </c>
      <c r="CA7" s="24">
        <v>97.81</v>
      </c>
      <c r="CB7" s="24">
        <v>418.55</v>
      </c>
      <c r="CC7" s="24">
        <v>398.33</v>
      </c>
      <c r="CD7" s="24">
        <v>442.08</v>
      </c>
      <c r="CE7" s="24">
        <v>365.47</v>
      </c>
      <c r="CF7" s="24">
        <v>321.51</v>
      </c>
      <c r="CG7" s="24">
        <v>221.95</v>
      </c>
      <c r="CH7" s="24">
        <v>229.52</v>
      </c>
      <c r="CI7" s="24">
        <v>211.98</v>
      </c>
      <c r="CJ7" s="24">
        <v>221.86</v>
      </c>
      <c r="CK7" s="24">
        <v>228.51</v>
      </c>
      <c r="CL7" s="24">
        <v>138.75</v>
      </c>
      <c r="CM7" s="24">
        <v>25.63</v>
      </c>
      <c r="CN7" s="24">
        <v>31.88</v>
      </c>
      <c r="CO7" s="24">
        <v>35.630000000000003</v>
      </c>
      <c r="CP7" s="24">
        <v>42.5</v>
      </c>
      <c r="CQ7" s="24">
        <v>43.25</v>
      </c>
      <c r="CR7" s="24">
        <v>47.28</v>
      </c>
      <c r="CS7" s="24">
        <v>44.83</v>
      </c>
      <c r="CT7" s="24">
        <v>48</v>
      </c>
      <c r="CU7" s="24">
        <v>46.26</v>
      </c>
      <c r="CV7" s="24">
        <v>48.5</v>
      </c>
      <c r="CW7" s="24">
        <v>58.94</v>
      </c>
      <c r="CX7" s="24">
        <v>46.07</v>
      </c>
      <c r="CY7" s="24">
        <v>46.29</v>
      </c>
      <c r="CZ7" s="24">
        <v>67.67</v>
      </c>
      <c r="DA7" s="24">
        <v>69.650000000000006</v>
      </c>
      <c r="DB7" s="24">
        <v>72.540000000000006</v>
      </c>
      <c r="DC7" s="24">
        <v>64.7</v>
      </c>
      <c r="DD7" s="24">
        <v>60.57</v>
      </c>
      <c r="DE7" s="24">
        <v>56.11</v>
      </c>
      <c r="DF7" s="24">
        <v>56.49</v>
      </c>
      <c r="DG7" s="24">
        <v>59.74</v>
      </c>
      <c r="DH7" s="24">
        <v>95.91</v>
      </c>
      <c r="DI7" s="24">
        <v>7.32</v>
      </c>
      <c r="DJ7" s="24">
        <v>8.69</v>
      </c>
      <c r="DK7" s="24">
        <v>10.119999999999999</v>
      </c>
      <c r="DL7" s="24">
        <v>11.75</v>
      </c>
      <c r="DM7" s="24">
        <v>13.66</v>
      </c>
      <c r="DN7" s="24">
        <v>6.84</v>
      </c>
      <c r="DO7" s="24">
        <v>7.48</v>
      </c>
      <c r="DP7" s="24">
        <v>9.7200000000000006</v>
      </c>
      <c r="DQ7" s="24">
        <v>11.95</v>
      </c>
      <c r="DR7" s="24">
        <v>17.48</v>
      </c>
      <c r="DS7" s="24">
        <v>41.09</v>
      </c>
      <c r="DT7" s="24">
        <v>0</v>
      </c>
      <c r="DU7" s="24">
        <v>0</v>
      </c>
      <c r="DV7" s="24">
        <v>0</v>
      </c>
      <c r="DW7" s="24">
        <v>0</v>
      </c>
      <c r="DX7" s="24">
        <v>0</v>
      </c>
      <c r="DY7" s="24">
        <v>0</v>
      </c>
      <c r="DZ7" s="24">
        <v>0</v>
      </c>
      <c r="EA7" s="24">
        <v>0</v>
      </c>
      <c r="EB7" s="24">
        <v>0.77</v>
      </c>
      <c r="EC7" s="24">
        <v>1.07</v>
      </c>
      <c r="ED7" s="24">
        <v>8.68</v>
      </c>
      <c r="EE7" s="24">
        <v>0</v>
      </c>
      <c r="EF7" s="24">
        <v>0</v>
      </c>
      <c r="EG7" s="24">
        <v>0</v>
      </c>
      <c r="EH7" s="24">
        <v>0</v>
      </c>
      <c r="EI7" s="24">
        <v>0</v>
      </c>
      <c r="EJ7" s="24">
        <v>0.18</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dcterms:created xsi:type="dcterms:W3CDTF">2025-01-24T07:06:54Z</dcterms:created>
  <dcterms:modified xsi:type="dcterms:W3CDTF">2025-01-28T11:16:35Z</dcterms:modified>
  <cp:category/>
</cp:coreProperties>
</file>