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道係\☆調査報告関係\令和5年度\20240202【依頼：22〆】公営企業に係る経営比較分析表（令和４年度決算）の分析等について\【経営比較分析表】2022_406473_46_1718\"/>
    </mc:Choice>
  </mc:AlternateContent>
  <workbookProtection workbookAlgorithmName="SHA-512" workbookHashValue="JgPSkf///Eg2QxmS3ENEd2Q/w9BJkqvnzGQDEfxEy9boYBz3EqjNz/1h9Gm5NvYRQT4Dl1BRhkD3muvI18+7Og==" workbookSaltValue="fW87enfRa6k7J7WLI8L10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<sst xmlns="http://schemas.openxmlformats.org/spreadsheetml/2006/main" count="231" uniqueCount="118">
  <si>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</si>
  <si>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</si>
  <si>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</si>
  <si>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</si>
  <si>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</si>
  <si>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</si>
  <si>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</si>
  <si>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</si>
  <si>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</si>
  <si>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</si>
  <si>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</si>
  <si>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</si>
  <si>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</si>
  <si>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</si>
  <si>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</si>
  <si>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</si>
  <si>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</si>
  <si>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</si>
  <si>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</si>
  <si>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</si>
  <si>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</si>
  <si>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</si>
  <si>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</si>
  <si>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</si>
  <si>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</si>
  <si>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</si>
  <si>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</si>
  <si>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</si>
  <si>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</si>
  <si>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</si>
  <si>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</si>
  <si>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</si>
  <si>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</si>
  <si>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</si>
  <si>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</si>
  <si>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</si>
  <si>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</si>
  <si>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</si>
  <si>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</si>
  <si>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</si>
  <si>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</si>
  <si>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</si>
  <si>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</si>
  <si>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</si>
  <si>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</si>
  <si>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</si>
  <si>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</si>
  <si>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</si>
  <si>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</si>
  <si>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</si>
  <si>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</si>
  <si>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</si>
  <si>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</si>
  <si>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</si>
  <si>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</si>
  <si>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</si>
  <si>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</si>
  <si>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</si>
  <si>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</si>
  <si>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</si>
  <si>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</si>
  <si>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</si>
  <si>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</si>
  <si>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</si>
  <si>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</si>
  <si>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</si>
  <si>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</si>
  <si>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</si>
  <si>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</si>
  <si>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</si>
  <si>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</si>
  <si>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</si>
  <si>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</si>
  <si>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</si>
  <si>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</si>
  <si>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</si>
  <si>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</si>
  <si>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</si>
  <si>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</si>
  <si>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</si>
  <si>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</si>
  <si>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</si>
  <si>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</si>
  <si>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</si>
  <si>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</si>
  <si>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</si>
  <si>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</si>
  <si>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</si>
  <si>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</si>
  <si>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</si>
  <si>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</si>
  <si>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</si>
  <si>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</si>
  <si>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</si>
  <si>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</si>
  <si>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</si>
  <si>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築上町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</si>
  <si>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</si>
  <si>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</si>
  <si>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</si>
  <si>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</si>
  <si>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</si>
  <si>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</si>
  <si>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</si>
  <si>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</si>
  <si>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</si>
  <si>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</si>
  <si>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</si>
  <si>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</si>
  <si>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</si>
  <si>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</si>
  <si>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</si>
  <si>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</si>
  <si>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</si>
  <si>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</si>
  <si>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供用開始から約30年経過を迎えるものがあり、有形固定資産減価償却率は増加傾向にあるものの、類似団体や全国平均よりは低い値となっています。また、法定耐用年数を超える管渠がないため、老朽化率、改善率ともに0%となっております。</t>
    <phoneticPr fontId="4"/>
  </si>
  <si>
    <t>　経営の健全化・効率化において経営状況は、現時点では健全な状態ととらえることができますが、収入では使用料収入以外の一般会計からの繰入金に頼っている部分があり、また、今後は急激な人口減少の影響を受け、使用料収入の減少とともに、処理施設の修繕費の増加が想定されます。現状を維持していくために、処理施設の最適整備構想等に基づき、修繕費等の平準化に努める必要があり、また、水洗化の促進を図り、使用料収入の増加に努めるとともに、処理施設の統合等により維持管理コストの削減を図り、適切な維持管理に努める必要があります。併せて、経営状況の把握に努め、経営戦略を基に経営安定化の推進に取り組んでいきます。
　</t>
    <rPh sb="112" eb="116">
      <t>ショリシセツ</t>
    </rPh>
    <rPh sb="117" eb="120">
      <t>シュウゼンヒ</t>
    </rPh>
    <rPh sb="121" eb="123">
      <t>ゾウカ</t>
    </rPh>
    <phoneticPr fontId="4"/>
  </si>
  <si>
    <t>　経営収支比率は単年度の収支が黒字を示す100%以上となっており、経営状況は健全な状態であるといえます。また、経費回収率も100％以上であり、使用料で回収すべき経費をほぼ使用料で賄えている状況であります。令和4年度は、処理場修繕費など経費の支出が少なかったため、例年より率は高くなっています。
　流動比率は、100％以上を保っていますが、今後は人口減少による使用料収入の減少と企業債償還金の増加により比率が減少していくことも想定されるため、水洗化率の向上と経費の抑制に努める必要があります。
　汚水処理原価は、類似団体や全国平均と比べ低い値となっていますが、上記のとおり処理場修繕費などの経費の支出が少なくなったことが要因であるため、今後も汚水処理に係る経費の削減に努める必要があります。
　施設利用率においては、類似団体、全国平均と比べ、ほぼ同程度となっていますが、水洗化率においては、類似団体より低くなっているため、水洗化率の向上に努めていく必要があります。</t>
    <rPh sb="200" eb="202">
      <t>ヒリツ</t>
    </rPh>
    <rPh sb="372" eb="375">
      <t>ドウテイド</t>
    </rPh>
    <rPh sb="413" eb="41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</si>
</sst>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3F-4695-AC9C-C992887F05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83F-4695-AC9C-C992887F05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64.28</c:v>
                </c:pt>
                <c:pt idx="1">
                  <c:v>69.180000000000007</c:v>
                </c:pt>
                <c:pt idx="2">
                  <c:v>67.12</c:v>
                </c:pt>
                <c:pt idx="3">
                  <c:v>53.38</c:v>
                </c:pt>
                <c:pt idx="4">
                  <c:v>58.74</c:v>
                </c:pt>
              </c:numCache>
            </c:numRef>
          </c:val>
          <c:extLst>
            <c:ext xmlns:c16="http://schemas.microsoft.com/office/drawing/2014/chart" uri="{C3380CC4-5D6E-409C-BE32-E72D297353CC}">
              <c16:uniqueId val="{00000000-3696-4A0C-85A6-79A4A83A5B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696-4A0C-85A6-79A4A83A5B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67.27</c:v>
                </c:pt>
                <c:pt idx="1">
                  <c:v>67.88</c:v>
                </c:pt>
                <c:pt idx="2">
                  <c:v>69.260000000000005</c:v>
                </c:pt>
                <c:pt idx="3">
                  <c:v>69.77</c:v>
                </c:pt>
                <c:pt idx="4">
                  <c:v>70.52</c:v>
                </c:pt>
              </c:numCache>
            </c:numRef>
          </c:val>
          <c:extLst>
            <c:ext xmlns:c16="http://schemas.microsoft.com/office/drawing/2014/chart" uri="{C3380CC4-5D6E-409C-BE32-E72D297353CC}">
              <c16:uniqueId val="{00000000-1890-4EAE-AC88-547BAB5928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890-4EAE-AC88-547BAB5928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107.69</c:v>
                </c:pt>
                <c:pt idx="1">
                  <c:v>106.87</c:v>
                </c:pt>
                <c:pt idx="2">
                  <c:v>105.33</c:v>
                </c:pt>
                <c:pt idx="3">
                  <c:v>107.12</c:v>
                </c:pt>
                <c:pt idx="4">
                  <c:v>110.94</c:v>
                </c:pt>
              </c:numCache>
            </c:numRef>
          </c:val>
          <c:extLst>
            <c:ext xmlns:c16="http://schemas.microsoft.com/office/drawing/2014/chart" uri="{C3380CC4-5D6E-409C-BE32-E72D297353CC}">
              <c16:uniqueId val="{00000000-4DDD-43F5-8F8A-1862E87CAB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4DDD-43F5-8F8A-1862E87CAB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8.34</c:v>
                </c:pt>
                <c:pt idx="1">
                  <c:v>11.07</c:v>
                </c:pt>
                <c:pt idx="2">
                  <c:v>13.8</c:v>
                </c:pt>
                <c:pt idx="3">
                  <c:v>16.53</c:v>
                </c:pt>
                <c:pt idx="4">
                  <c:v>19.260000000000002</c:v>
                </c:pt>
              </c:numCache>
            </c:numRef>
          </c:val>
          <c:extLst>
            <c:ext xmlns:c16="http://schemas.microsoft.com/office/drawing/2014/chart" uri="{C3380CC4-5D6E-409C-BE32-E72D297353CC}">
              <c16:uniqueId val="{00000000-7570-4FA8-9C64-144C42B399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7570-4FA8-9C64-144C42B399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54-4C8F-84BD-4B59F94D6D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54-4C8F-84BD-4B59F94D6D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42-4015-AC4D-4F0BE34E2D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6D42-4015-AC4D-4F0BE34E2D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147.97</c:v>
                </c:pt>
                <c:pt idx="1">
                  <c:v>152.66</c:v>
                </c:pt>
                <c:pt idx="2">
                  <c:v>163.27000000000001</c:v>
                </c:pt>
                <c:pt idx="3">
                  <c:v>204.85</c:v>
                </c:pt>
                <c:pt idx="4">
                  <c:v>238.27</c:v>
                </c:pt>
              </c:numCache>
            </c:numRef>
          </c:val>
          <c:extLst>
            <c:ext xmlns:c16="http://schemas.microsoft.com/office/drawing/2014/chart" uri="{C3380CC4-5D6E-409C-BE32-E72D297353CC}">
              <c16:uniqueId val="{00000000-F254-4784-B7D3-57A81B00BE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F254-4784-B7D3-57A81B00BE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358.44</c:v>
                </c:pt>
                <c:pt idx="1">
                  <c:v>397.62</c:v>
                </c:pt>
                <c:pt idx="2">
                  <c:v>146.74</c:v>
                </c:pt>
                <c:pt idx="3" formatCode="#,##0.00;&quot;△&quot;#,##0.00">
                  <c:v>0</c:v>
                </c:pt>
                <c:pt idx="4">
                  <c:v>376.74</c:v>
                </c:pt>
              </c:numCache>
            </c:numRef>
          </c:val>
          <c:extLst>
            <c:ext xmlns:c16="http://schemas.microsoft.com/office/drawing/2014/chart" uri="{C3380CC4-5D6E-409C-BE32-E72D297353CC}">
              <c16:uniqueId val="{00000000-DE72-48F2-BBCA-D76DE64167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E72-48F2-BBCA-D76DE64167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103.61</c:v>
                </c:pt>
                <c:pt idx="1">
                  <c:v>100</c:v>
                </c:pt>
                <c:pt idx="2">
                  <c:v>93.8</c:v>
                </c:pt>
                <c:pt idx="3">
                  <c:v>89.68</c:v>
                </c:pt>
                <c:pt idx="4">
                  <c:v>107.54</c:v>
                </c:pt>
              </c:numCache>
            </c:numRef>
          </c:val>
          <c:extLst>
            <c:ext xmlns:c16="http://schemas.microsoft.com/office/drawing/2014/chart" uri="{C3380CC4-5D6E-409C-BE32-E72D297353CC}">
              <c16:uniqueId val="{00000000-F335-47B6-86A2-5F6BB3D07A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335-47B6-86A2-5F6BB3D07A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197.58</c:v>
                </c:pt>
                <c:pt idx="1">
                  <c:v>196.05</c:v>
                </c:pt>
                <c:pt idx="2">
                  <c:v>218.62</c:v>
                </c:pt>
                <c:pt idx="3">
                  <c:v>289.77</c:v>
                </c:pt>
                <c:pt idx="4">
                  <c:v>221.67</c:v>
                </c:pt>
              </c:numCache>
            </c:numRef>
          </c:val>
          <c:extLst>
            <c:ext xmlns:c16="http://schemas.microsoft.com/office/drawing/2014/chart" uri="{C3380CC4-5D6E-409C-BE32-E72D297353CC}">
              <c16:uniqueId val="{00000000-CAAD-4641-948F-E1F9E8C6AD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AAD-4641-948F-E1F9E8C6AD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築上町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17309</v>
      </c>
      <c r="AM8" s="37"/>
      <c r="AN8" s="37"/>
      <c r="AO8" s="37"/>
      <c r="AP8" s="37"/>
      <c r="AQ8" s="37"/>
      <c r="AR8" s="37"/>
      <c r="AS8" s="37"/>
      <c r="AT8" s="38">
        <f>データ!T6</f>
        <v>119.61</v>
      </c>
      <c r="AU8" s="38"/>
      <c r="AV8" s="38"/>
      <c r="AW8" s="38"/>
      <c r="AX8" s="38"/>
      <c r="AY8" s="38"/>
      <c r="AZ8" s="38"/>
      <c r="BA8" s="38"/>
      <c r="BB8" s="38">
        <f>データ!U6</f>
        <v>144.71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73.989999999999995</v>
      </c>
      <c r="J10" s="38"/>
      <c r="K10" s="38"/>
      <c r="L10" s="38"/>
      <c r="M10" s="38"/>
      <c r="N10" s="38"/>
      <c r="O10" s="38"/>
      <c r="P10" s="38">
        <f>データ!P6</f>
        <v>34.65</v>
      </c>
      <c r="Q10" s="38"/>
      <c r="R10" s="38"/>
      <c r="S10" s="38"/>
      <c r="T10" s="38"/>
      <c r="U10" s="38"/>
      <c r="V10" s="38"/>
      <c r="W10" s="38">
        <f>データ!Q6</f>
        <v>100</v>
      </c>
      <c r="X10" s="38"/>
      <c r="Y10" s="38"/>
      <c r="Z10" s="38"/>
      <c r="AA10" s="38"/>
      <c r="AB10" s="38"/>
      <c r="AC10" s="38"/>
      <c r="AD10" s="37">
        <f>データ!R6</f>
        <v>5500</v>
      </c>
      <c r="AE10" s="37"/>
      <c r="AF10" s="37"/>
      <c r="AG10" s="37"/>
      <c r="AH10" s="37"/>
      <c r="AI10" s="37"/>
      <c r="AJ10" s="37"/>
      <c r="AK10" s="2"/>
      <c r="AL10" s="37">
        <f>データ!V6</f>
        <v>5881</v>
      </c>
      <c r="AM10" s="37"/>
      <c r="AN10" s="37"/>
      <c r="AO10" s="37"/>
      <c r="AP10" s="37"/>
      <c r="AQ10" s="37"/>
      <c r="AR10" s="37"/>
      <c r="AS10" s="37"/>
      <c r="AT10" s="38">
        <f>データ!W6</f>
        <v>5.12</v>
      </c>
      <c r="AU10" s="38"/>
      <c r="AV10" s="38"/>
      <c r="AW10" s="38"/>
      <c r="AX10" s="38"/>
      <c r="AY10" s="38"/>
      <c r="AZ10" s="38"/>
      <c r="BA10" s="38"/>
      <c r="BB10" s="38">
        <f>データ!X6</f>
        <v>1148.6300000000001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249VHmY8YXpRfVG3W8oybByDRQ7JfwZ0jWXe9qYJXDY3TVAEhcE4uowkzllYNRF2SmBkmIYKW3bxMHzHTXCGLw==" saltValue="ashA3GUqk7eCuk1fi2QL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406473</v>
      </c>
      <c r="D6" s="19">
        <f t="shared" si="3"/>
        <v>46</v>
      </c>
      <c r="E6" s="19">
        <f t="shared" si="3"/>
        <v>17</v>
      </c>
      <c r="F6" s="19">
        <f t="shared" si="3"/>
        <v>5</v>
      </c>
      <c r="G6" s="19">
        <f t="shared" si="3"/>
        <v>0</v>
      </c>
      <c r="H6" s="19" t="str">
        <f t="shared" si="3"/>
        <v>福岡県　築上町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73.989999999999995</v>
      </c>
      <c r="P6" s="20">
        <f t="shared" si="3"/>
        <v>34.65</v>
      </c>
      <c r="Q6" s="20">
        <f t="shared" si="3"/>
        <v>100</v>
      </c>
      <c r="R6" s="20">
        <f t="shared" si="3"/>
        <v>5500</v>
      </c>
      <c r="S6" s="20">
        <f t="shared" si="3"/>
        <v>17309</v>
      </c>
      <c r="T6" s="20">
        <f t="shared" si="3"/>
        <v>119.61</v>
      </c>
      <c r="U6" s="20">
        <f t="shared" si="3"/>
        <v>144.71</v>
      </c>
      <c r="V6" s="20">
        <f t="shared" si="3"/>
        <v>5881</v>
      </c>
      <c r="W6" s="20">
        <f t="shared" si="3"/>
        <v>5.12</v>
      </c>
      <c r="X6" s="20">
        <f t="shared" si="3"/>
        <v>1148.6300000000001</v>
      </c>
      <c r="Y6" s="21">
        <f>IF(Y7="",NA(),Y7)</f>
        <v>107.69</v>
      </c>
      <c r="Z6" s="21">
        <f t="shared" ref="Z6:AH6" si="4">IF(Z7="",NA(),Z7)</f>
        <v>106.87</v>
      </c>
      <c r="AA6" s="21">
        <f t="shared" si="4"/>
        <v>105.33</v>
      </c>
      <c r="AB6" s="21">
        <f t="shared" si="4"/>
        <v>107.12</v>
      </c>
      <c r="AC6" s="21">
        <f t="shared" si="4"/>
        <v>110.94</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147.97</v>
      </c>
      <c r="AV6" s="21">
        <f t="shared" ref="AV6:BD6" si="6">IF(AV7="",NA(),AV7)</f>
        <v>152.66</v>
      </c>
      <c r="AW6" s="21">
        <f t="shared" si="6"/>
        <v>163.27000000000001</v>
      </c>
      <c r="AX6" s="21">
        <f t="shared" si="6"/>
        <v>204.85</v>
      </c>
      <c r="AY6" s="21">
        <f t="shared" si="6"/>
        <v>238.27</v>
      </c>
      <c r="AZ6" s="21">
        <f t="shared" si="6"/>
        <v>29.54</v>
      </c>
      <c r="BA6" s="21">
        <f t="shared" si="6"/>
        <v>26.99</v>
      </c>
      <c r="BB6" s="21">
        <f t="shared" si="6"/>
        <v>29.13</v>
      </c>
      <c r="BC6" s="21">
        <f t="shared" si="6"/>
        <v>35.69</v>
      </c>
      <c r="BD6" s="21">
        <f t="shared" si="6"/>
        <v>38.4</v>
      </c>
      <c r="BE6" s="20" t="str">
        <f>IF(BE7="","",IF(BE7="-","【-】","【"&amp;SUBSTITUTE(TEXT(BE7,"#,##0.00"),"-","△")&amp;"】"))</f>
        <v>【36.94】</v>
      </c>
      <c r="BF6" s="21">
        <f>IF(BF7="",NA(),BF7)</f>
        <v>358.44</v>
      </c>
      <c r="BG6" s="21">
        <f t="shared" ref="BG6:BO6" si="7">IF(BG7="",NA(),BG7)</f>
        <v>397.62</v>
      </c>
      <c r="BH6" s="21">
        <f t="shared" si="7"/>
        <v>146.74</v>
      </c>
      <c r="BI6" s="20">
        <f t="shared" si="7"/>
        <v>0</v>
      </c>
      <c r="BJ6" s="21">
        <f t="shared" si="7"/>
        <v>376.74</v>
      </c>
      <c r="BK6" s="21">
        <f t="shared" si="7"/>
        <v>789.46</v>
      </c>
      <c r="BL6" s="21">
        <f t="shared" si="7"/>
        <v>826.83</v>
      </c>
      <c r="BM6" s="21">
        <f t="shared" si="7"/>
        <v>867.83</v>
      </c>
      <c r="BN6" s="21">
        <f t="shared" si="7"/>
        <v>791.76</v>
      </c>
      <c r="BO6" s="21">
        <f t="shared" si="7"/>
        <v>900.82</v>
      </c>
      <c r="BP6" s="20" t="str">
        <f>IF(BP7="","",IF(BP7="-","【-】","【"&amp;SUBSTITUTE(TEXT(BP7,"#,##0.00"),"-","△")&amp;"】"))</f>
        <v>【809.19】</v>
      </c>
      <c r="BQ6" s="21">
        <f>IF(BQ7="",NA(),BQ7)</f>
        <v>103.61</v>
      </c>
      <c r="BR6" s="21">
        <f t="shared" ref="BR6:BZ6" si="8">IF(BR7="",NA(),BR7)</f>
        <v>100</v>
      </c>
      <c r="BS6" s="21">
        <f t="shared" si="8"/>
        <v>93.8</v>
      </c>
      <c r="BT6" s="21">
        <f t="shared" si="8"/>
        <v>89.68</v>
      </c>
      <c r="BU6" s="21">
        <f t="shared" si="8"/>
        <v>107.54</v>
      </c>
      <c r="BV6" s="21">
        <f t="shared" si="8"/>
        <v>57.77</v>
      </c>
      <c r="BW6" s="21">
        <f t="shared" si="8"/>
        <v>57.31</v>
      </c>
      <c r="BX6" s="21">
        <f t="shared" si="8"/>
        <v>57.08</v>
      </c>
      <c r="BY6" s="21">
        <f t="shared" si="8"/>
        <v>56.26</v>
      </c>
      <c r="BZ6" s="21">
        <f t="shared" si="8"/>
        <v>52.94</v>
      </c>
      <c r="CA6" s="20" t="str">
        <f>IF(CA7="","",IF(CA7="-","【-】","【"&amp;SUBSTITUTE(TEXT(CA7,"#,##0.00"),"-","△")&amp;"】"))</f>
        <v>【57.02】</v>
      </c>
      <c r="CB6" s="21">
        <f>IF(CB7="",NA(),CB7)</f>
        <v>197.58</v>
      </c>
      <c r="CC6" s="21">
        <f t="shared" ref="CC6:CK6" si="9">IF(CC7="",NA(),CC7)</f>
        <v>196.05</v>
      </c>
      <c r="CD6" s="21">
        <f t="shared" si="9"/>
        <v>218.62</v>
      </c>
      <c r="CE6" s="21">
        <f t="shared" si="9"/>
        <v>289.77</v>
      </c>
      <c r="CF6" s="21">
        <f t="shared" si="9"/>
        <v>221.67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64.28</v>
      </c>
      <c r="CN6" s="21">
        <f t="shared" ref="CN6:CV6" si="10">IF(CN7="",NA(),CN7)</f>
        <v>69.180000000000007</v>
      </c>
      <c r="CO6" s="21">
        <f t="shared" si="10"/>
        <v>67.12</v>
      </c>
      <c r="CP6" s="21">
        <f t="shared" si="10"/>
        <v>53.38</v>
      </c>
      <c r="CQ6" s="21">
        <f t="shared" si="10"/>
        <v>58.74</v>
      </c>
      <c r="CR6" s="21">
        <f t="shared" si="10"/>
        <v>50.68</v>
      </c>
      <c r="CS6" s="21">
        <f t="shared" si="10"/>
        <v>50.14</v>
      </c>
      <c r="CT6" s="21">
        <f t="shared" si="10"/>
        <v>54.83</v>
      </c>
      <c r="CU6" s="21">
        <f t="shared" si="10"/>
        <v>66.53</v>
      </c>
      <c r="CV6" s="21">
        <f t="shared" si="10"/>
        <v>52.35</v>
      </c>
      <c r="CW6" s="20" t="str">
        <f>IF(CW7="","",IF(CW7="-","【-】","【"&amp;SUBSTITUTE(TEXT(CW7,"#,##0.00"),"-","△")&amp;"】"))</f>
        <v>【52.55】</v>
      </c>
      <c r="CX6" s="21">
        <f>IF(CX7="",NA(),CX7)</f>
        <v>67.27</v>
      </c>
      <c r="CY6" s="21">
        <f t="shared" ref="CY6:DG6" si="11">IF(CY7="",NA(),CY7)</f>
        <v>67.88</v>
      </c>
      <c r="CZ6" s="21">
        <f t="shared" si="11"/>
        <v>69.260000000000005</v>
      </c>
      <c r="DA6" s="21">
        <f t="shared" si="11"/>
        <v>69.77</v>
      </c>
      <c r="DB6" s="21">
        <f t="shared" si="11"/>
        <v>70.52</v>
      </c>
      <c r="DC6" s="21">
        <f t="shared" si="11"/>
        <v>84.86</v>
      </c>
      <c r="DD6" s="21">
        <f t="shared" si="11"/>
        <v>84.98</v>
      </c>
      <c r="DE6" s="21">
        <f t="shared" si="11"/>
        <v>84.7</v>
      </c>
      <c r="DF6" s="21">
        <f t="shared" si="11"/>
        <v>84.67</v>
      </c>
      <c r="DG6" s="21">
        <f t="shared" si="11"/>
        <v>84.39</v>
      </c>
      <c r="DH6" s="20" t="str">
        <f>IF(DH7="","",IF(DH7="-","【-】","【"&amp;SUBSTITUTE(TEXT(DH7,"#,##0.00"),"-","△")&amp;"】"))</f>
        <v>【87.30】</v>
      </c>
      <c r="DI6" s="21">
        <f>IF(DI7="",NA(),DI7)</f>
        <v>8.34</v>
      </c>
      <c r="DJ6" s="21">
        <f t="shared" ref="DJ6:DR6" si="12">IF(DJ7="",NA(),DJ7)</f>
        <v>11.07</v>
      </c>
      <c r="DK6" s="21">
        <f t="shared" si="12"/>
        <v>13.8</v>
      </c>
      <c r="DL6" s="21">
        <f t="shared" si="12"/>
        <v>16.53</v>
      </c>
      <c r="DM6" s="21">
        <f t="shared" si="12"/>
        <v>19.260000000000002</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406473</v>
      </c>
      <c r="D7" s="23">
        <v>46</v>
      </c>
      <c r="E7" s="23">
        <v>17</v>
      </c>
      <c r="F7" s="23">
        <v>5</v>
      </c>
      <c r="G7" s="23">
        <v>0</v>
      </c>
      <c r="H7" s="23" t="s">
        <v>96</v>
      </c>
      <c r="I7" s="23" t="s">
        <v>97</v>
      </c>
      <c r="J7" s="23" t="s">
        <v>98</v>
      </c>
      <c r="K7" s="23" t="s">
        <v>99</v>
      </c>
      <c r="L7" s="23" t="s">
        <v>100</v>
      </c>
      <c r="M7" s="23" t="s">
        <v>101</v>
      </c>
      <c r="N7" s="24" t="s">
        <v>102</v>
      </c>
      <c r="O7" s="24">
        <v>73.989999999999995</v>
      </c>
      <c r="P7" s="24">
        <v>34.65</v>
      </c>
      <c r="Q7" s="24">
        <v>100</v>
      </c>
      <c r="R7" s="24">
        <v>5500</v>
      </c>
      <c r="S7" s="24">
        <v>17309</v>
      </c>
      <c r="T7" s="24">
        <v>119.61</v>
      </c>
      <c r="U7" s="24">
        <v>144.71</v>
      </c>
      <c r="V7" s="24">
        <v>5881</v>
      </c>
      <c r="W7" s="24">
        <v>5.12</v>
      </c>
      <c r="X7" s="24">
        <v>1148.6300000000001</v>
      </c>
      <c r="Y7" s="24">
        <v>107.69</v>
      </c>
      <c r="Z7" s="24">
        <v>106.87</v>
      </c>
      <c r="AA7" s="24">
        <v>105.33</v>
      </c>
      <c r="AB7" s="24">
        <v>107.12</v>
      </c>
      <c r="AC7" s="24">
        <v>110.94</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147.97</v>
      </c>
      <c r="AV7" s="24">
        <v>152.66</v>
      </c>
      <c r="AW7" s="24">
        <v>163.27000000000001</v>
      </c>
      <c r="AX7" s="24">
        <v>204.85</v>
      </c>
      <c r="AY7" s="24">
        <v>238.27</v>
      </c>
      <c r="AZ7" s="24">
        <v>29.54</v>
      </c>
      <c r="BA7" s="24">
        <v>26.99</v>
      </c>
      <c r="BB7" s="24">
        <v>29.13</v>
      </c>
      <c r="BC7" s="24">
        <v>35.69</v>
      </c>
      <c r="BD7" s="24">
        <v>38.4</v>
      </c>
      <c r="BE7" s="24">
        <v>36.94</v>
      </c>
      <c r="BF7" s="24">
        <v>358.44</v>
      </c>
      <c r="BG7" s="24">
        <v>397.62</v>
      </c>
      <c r="BH7" s="24">
        <v>146.74</v>
      </c>
      <c r="BI7" s="24">
        <v>0</v>
      </c>
      <c r="BJ7" s="24">
        <v>376.74</v>
      </c>
      <c r="BK7" s="24">
        <v>789.46</v>
      </c>
      <c r="BL7" s="24">
        <v>826.83</v>
      </c>
      <c r="BM7" s="24">
        <v>867.83</v>
      </c>
      <c r="BN7" s="24">
        <v>791.76</v>
      </c>
      <c r="BO7" s="24">
        <v>900.82</v>
      </c>
      <c r="BP7" s="24">
        <v>809.19</v>
      </c>
      <c r="BQ7" s="24">
        <v>103.61</v>
      </c>
      <c r="BR7" s="24">
        <v>100</v>
      </c>
      <c r="BS7" s="24">
        <v>93.8</v>
      </c>
      <c r="BT7" s="24">
        <v>89.68</v>
      </c>
      <c r="BU7" s="24">
        <v>107.54</v>
      </c>
      <c r="BV7" s="24">
        <v>57.77</v>
      </c>
      <c r="BW7" s="24">
        <v>57.31</v>
      </c>
      <c r="BX7" s="24">
        <v>57.08</v>
      </c>
      <c r="BY7" s="24">
        <v>56.26</v>
      </c>
      <c r="BZ7" s="24">
        <v>52.94</v>
      </c>
      <c r="CA7" s="24">
        <v>57.02</v>
      </c>
      <c r="CB7" s="24">
        <v>197.58</v>
      </c>
      <c r="CC7" s="24">
        <v>196.05</v>
      </c>
      <c r="CD7" s="24">
        <v>218.62</v>
      </c>
      <c r="CE7" s="24">
        <v>289.77</v>
      </c>
      <c r="CF7" s="24">
        <v>221.67</v>
      </c>
      <c r="CG7" s="24">
        <v>274.35000000000002</v>
      </c>
      <c r="CH7" s="24">
        <v>273.52</v>
      </c>
      <c r="CI7" s="24">
        <v>274.99</v>
      </c>
      <c r="CJ7" s="24">
        <v>282.08999999999997</v>
      </c>
      <c r="CK7" s="24">
        <v>303.27999999999997</v>
      </c>
      <c r="CL7" s="24">
        <v>273.68</v>
      </c>
      <c r="CM7" s="24">
        <v>64.28</v>
      </c>
      <c r="CN7" s="24">
        <v>69.180000000000007</v>
      </c>
      <c r="CO7" s="24">
        <v>67.12</v>
      </c>
      <c r="CP7" s="24">
        <v>53.38</v>
      </c>
      <c r="CQ7" s="24">
        <v>58.74</v>
      </c>
      <c r="CR7" s="24">
        <v>50.68</v>
      </c>
      <c r="CS7" s="24">
        <v>50.14</v>
      </c>
      <c r="CT7" s="24">
        <v>54.83</v>
      </c>
      <c r="CU7" s="24">
        <v>66.53</v>
      </c>
      <c r="CV7" s="24">
        <v>52.35</v>
      </c>
      <c r="CW7" s="24">
        <v>52.55</v>
      </c>
      <c r="CX7" s="24">
        <v>67.27</v>
      </c>
      <c r="CY7" s="24">
        <v>67.88</v>
      </c>
      <c r="CZ7" s="24">
        <v>69.260000000000005</v>
      </c>
      <c r="DA7" s="24">
        <v>69.77</v>
      </c>
      <c r="DB7" s="24">
        <v>70.52</v>
      </c>
      <c r="DC7" s="24">
        <v>84.86</v>
      </c>
      <c r="DD7" s="24">
        <v>84.98</v>
      </c>
      <c r="DE7" s="24">
        <v>84.7</v>
      </c>
      <c r="DF7" s="24">
        <v>84.67</v>
      </c>
      <c r="DG7" s="24">
        <v>84.39</v>
      </c>
      <c r="DH7" s="24">
        <v>87.3</v>
      </c>
      <c r="DI7" s="24">
        <v>8.34</v>
      </c>
      <c r="DJ7" s="24">
        <v>11.07</v>
      </c>
      <c r="DK7" s="24">
        <v>13.8</v>
      </c>
      <c r="DL7" s="24">
        <v>16.53</v>
      </c>
      <c r="DM7" s="24">
        <v>19.260000000000002</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秀一</cp:lastModifiedBy>
  <dcterms:created xsi:type="dcterms:W3CDTF">2023-12-12T01:04:28Z</dcterms:created>
  <dcterms:modified xsi:type="dcterms:W3CDTF">2024-02-05T01:33:33Z</dcterms:modified>
  <cp:category/>
</cp:coreProperties>
</file>