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係\☆調査報告関係\令和5年度\20240202【依頼：22〆】公営企業に係る経営比較分析表（令和４年度決算）の分析等について\【経営比較分析表】2022_406473_46_1718\"/>
    </mc:Choice>
  </mc:AlternateContent>
  <workbookProtection workbookAlgorithmName="SHA-512" workbookHashValue="+j4Ziq72qrCHJyKmLKYhpCj6NaKAkuS3qceVWEDKG5RjUeBLdv0Zc4RcByYb9g3NYesxpIk+87QBGiXQVUDXog==" workbookSaltValue="A26P3bs2EJfetklaUgp8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<sst xmlns="http://schemas.openxmlformats.org/spreadsheetml/2006/main" count="231" uniqueCount="117">
  <si>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</si>
  <si>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</si>
  <si>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</si>
  <si>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</si>
  <si>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</si>
  <si>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</si>
  <si>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</si>
  <si>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</si>
  <si>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</si>
  <si>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</si>
  <si>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</si>
  <si>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</si>
  <si>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</si>
  <si>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</si>
  <si>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</si>
  <si>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</si>
  <si>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</si>
  <si>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</si>
  <si>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</si>
  <si>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</si>
  <si>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</si>
  <si>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</si>
  <si>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</si>
  <si>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</si>
  <si>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</si>
  <si>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</si>
  <si>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</si>
  <si>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</si>
  <si>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</si>
  <si>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</si>
  <si>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</si>
  <si>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</si>
  <si>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</si>
  <si>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</si>
  <si>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</si>
  <si>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</si>
  <si>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</si>
  <si>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</si>
  <si>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</si>
  <si>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</si>
  <si>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</si>
  <si>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</si>
  <si>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</si>
  <si>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</si>
  <si>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</si>
  <si>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</si>
  <si>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</si>
  <si>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</si>
  <si>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</si>
  <si>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</si>
  <si>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</si>
  <si>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</si>
  <si>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</si>
  <si>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</si>
  <si>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</si>
  <si>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</si>
  <si>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</si>
  <si>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</si>
  <si>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</si>
  <si>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</si>
  <si>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</si>
  <si>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</si>
  <si>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</si>
  <si>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</si>
  <si>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</si>
  <si>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</si>
  <si>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</si>
  <si>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</si>
  <si>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</si>
  <si>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</si>
  <si>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</si>
  <si>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</si>
  <si>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</si>
  <si>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</si>
  <si>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</si>
  <si>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</si>
  <si>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</si>
  <si>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</si>
  <si>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</si>
  <si>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</si>
  <si>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</si>
  <si>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</si>
  <si>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</si>
  <si>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</si>
  <si>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</si>
  <si>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</si>
  <si>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</si>
  <si>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</si>
  <si>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</si>
  <si>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</si>
  <si>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</si>
  <si>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</si>
  <si>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</si>
  <si>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</si>
  <si>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</si>
  <si>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</si>
  <si>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築上町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</si>
  <si>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</si>
  <si>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</si>
  <si>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</si>
  <si>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</si>
  <si>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</si>
  <si>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</si>
  <si>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</si>
  <si>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</si>
  <si>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</si>
  <si>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</si>
  <si>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</si>
  <si>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</si>
  <si>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</si>
  <si>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</si>
  <si>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</si>
  <si>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</si>
  <si>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</si>
  <si>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間もないため、有形固定資産減価償却率は増加傾向にあるものの、類似団体と比べ同程度であり、全国平均より低い値となっています。また、法定耐用年数を超える管渠がないため、老朽化率、改善率ともに0%となっております。</t>
    <phoneticPr fontId="4"/>
  </si>
  <si>
    <t>　経営収支比率は100%を上回っており、単年度収支は黒字となっていますが、経費回収率が58%程度となっていることから、使用料で回収すべき経費を使用料収入で賄うことができておらず、一般会計からの繰入金に頼っているのが現状であるため、経営状況は健全な状態であるとは言えません。
　本事業は平成25年に一部供用を開始し、現在も未普及地区の面整備を実施中で供用区域を拡大中であるため、水洗化率が向上傾向にあります。そのため、経費回収率、汚水処理原価、施設利用率は前年度より改善傾向にあります。
　また、流動比率においては、令和4年度は管渠工事等の竣工に伴う支払いが年度内に行われてことにより未払金が少額となったため、前年度より増加したものです。</t>
    <rPh sb="172" eb="173">
      <t>チュウ</t>
    </rPh>
    <rPh sb="208" eb="210">
      <t>ケイヒ</t>
    </rPh>
    <rPh sb="210" eb="213">
      <t>カイシュウリツ</t>
    </rPh>
    <rPh sb="214" eb="220">
      <t>オスイショリゲンカ</t>
    </rPh>
    <rPh sb="221" eb="226">
      <t>シセツリヨウリツ</t>
    </rPh>
    <rPh sb="227" eb="230">
      <t>ゼンネンド</t>
    </rPh>
    <rPh sb="232" eb="234">
      <t>カイゼン</t>
    </rPh>
    <rPh sb="234" eb="236">
      <t>ケイコウ</t>
    </rPh>
    <rPh sb="247" eb="251">
      <t>リュウドウヒリツ</t>
    </rPh>
    <rPh sb="257" eb="259">
      <t>レイワ</t>
    </rPh>
    <rPh sb="260" eb="262">
      <t>ネンド</t>
    </rPh>
    <rPh sb="263" eb="265">
      <t>カンキョ</t>
    </rPh>
    <rPh sb="265" eb="267">
      <t>コウジ</t>
    </rPh>
    <rPh sb="267" eb="268">
      <t>トウ</t>
    </rPh>
    <rPh sb="269" eb="271">
      <t>シュンコウ</t>
    </rPh>
    <rPh sb="272" eb="273">
      <t>トモナ</t>
    </rPh>
    <rPh sb="274" eb="276">
      <t>シハラ</t>
    </rPh>
    <rPh sb="278" eb="281">
      <t>ネンドナイ</t>
    </rPh>
    <rPh sb="282" eb="283">
      <t>オコナ</t>
    </rPh>
    <rPh sb="291" eb="293">
      <t>ミバライ</t>
    </rPh>
    <rPh sb="293" eb="294">
      <t>キン</t>
    </rPh>
    <rPh sb="295" eb="297">
      <t>ショウガク</t>
    </rPh>
    <rPh sb="304" eb="307">
      <t>ゼンネンド</t>
    </rPh>
    <rPh sb="309" eb="311">
      <t>ゾウカ</t>
    </rPh>
    <phoneticPr fontId="4"/>
  </si>
  <si>
    <t>　経営の健全性・効率性においては、現在も未普及地区の整備を行っていることから、類似団体と比べて劣っているところもありますが、今後は、未普及地区の解消とともに、水洗化率の向上に努めることで、経営状況は改善されていくと思われます。しかし、急激な人口減少や高齢化により、水洗化率向上への影響も懸念されることから、経費や投資の抑制を図り、経営状況の把握に努め、経営戦略を基に経営安定化の推進に取り組む必要があります。</t>
    <rPh sb="47" eb="48">
      <t>オト</t>
    </rPh>
    <rPh sb="87" eb="88">
      <t>ツト</t>
    </rPh>
    <rPh sb="125" eb="128">
      <t>コウレイカ</t>
    </rPh>
    <rPh sb="132" eb="135">
      <t>スイセンカ</t>
    </rPh>
    <rPh sb="135" eb="136">
      <t>リツ</t>
    </rPh>
    <rPh sb="136" eb="138">
      <t>コウジョウ</t>
    </rPh>
    <rPh sb="140" eb="142">
      <t>エイキョウ</t>
    </rPh>
    <rPh sb="143" eb="145">
      <t>ケネン</t>
    </rPh>
    <rPh sb="153" eb="155">
      <t>ケイヒ</t>
    </rPh>
    <rPh sb="156" eb="158">
      <t>トウシ</t>
    </rPh>
    <rPh sb="159" eb="161">
      <t>ヨクセイ</t>
    </rPh>
    <rPh sb="162" eb="16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</si>
</sst>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51-4776-9D0D-C37559E7DD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formatCode="#,##0.00;&quot;△&quot;#,##0.00">
                  <c:v>0</c:v>
                </c:pt>
              </c:numCache>
            </c:numRef>
          </c:val>
          <c:smooth val="0"/>
          <c:extLst>
            <c:ext xmlns:c16="http://schemas.microsoft.com/office/drawing/2014/chart" uri="{C3380CC4-5D6E-409C-BE32-E72D297353CC}">
              <c16:uniqueId val="{00000001-5951-4776-9D0D-C37559E7DD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22.75</c:v>
                </c:pt>
                <c:pt idx="1">
                  <c:v>25.63</c:v>
                </c:pt>
                <c:pt idx="2">
                  <c:v>31.88</c:v>
                </c:pt>
                <c:pt idx="3">
                  <c:v>35.630000000000003</c:v>
                </c:pt>
                <c:pt idx="4">
                  <c:v>42.5</c:v>
                </c:pt>
              </c:numCache>
            </c:numRef>
          </c:val>
          <c:extLst>
            <c:ext xmlns:c16="http://schemas.microsoft.com/office/drawing/2014/chart" uri="{C3380CC4-5D6E-409C-BE32-E72D297353CC}">
              <c16:uniqueId val="{00000000-5D17-404B-BA6F-AE6DCB6025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46.26</c:v>
                </c:pt>
              </c:numCache>
            </c:numRef>
          </c:val>
          <c:smooth val="0"/>
          <c:extLst>
            <c:ext xmlns:c16="http://schemas.microsoft.com/office/drawing/2014/chart" uri="{C3380CC4-5D6E-409C-BE32-E72D297353CC}">
              <c16:uniqueId val="{00000001-5D17-404B-BA6F-AE6DCB6025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45.67</c:v>
                </c:pt>
                <c:pt idx="1">
                  <c:v>46.07</c:v>
                </c:pt>
                <c:pt idx="2">
                  <c:v>46.29</c:v>
                </c:pt>
                <c:pt idx="3">
                  <c:v>67.67</c:v>
                </c:pt>
                <c:pt idx="4">
                  <c:v>69.650000000000006</c:v>
                </c:pt>
              </c:numCache>
            </c:numRef>
          </c:val>
          <c:extLst>
            <c:ext xmlns:c16="http://schemas.microsoft.com/office/drawing/2014/chart" uri="{C3380CC4-5D6E-409C-BE32-E72D297353CC}">
              <c16:uniqueId val="{00000000-B854-4438-9C4E-F2130666C1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56.49</c:v>
                </c:pt>
              </c:numCache>
            </c:numRef>
          </c:val>
          <c:smooth val="0"/>
          <c:extLst>
            <c:ext xmlns:c16="http://schemas.microsoft.com/office/drawing/2014/chart" uri="{C3380CC4-5D6E-409C-BE32-E72D297353CC}">
              <c16:uniqueId val="{00000001-B854-4438-9C4E-F2130666C1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99.67</c:v>
                </c:pt>
                <c:pt idx="1">
                  <c:v>117.01</c:v>
                </c:pt>
                <c:pt idx="2">
                  <c:v>106.18</c:v>
                </c:pt>
                <c:pt idx="3">
                  <c:v>102</c:v>
                </c:pt>
                <c:pt idx="4">
                  <c:v>108.34</c:v>
                </c:pt>
              </c:numCache>
            </c:numRef>
          </c:val>
          <c:extLst>
            <c:ext xmlns:c16="http://schemas.microsoft.com/office/drawing/2014/chart" uri="{C3380CC4-5D6E-409C-BE32-E72D297353CC}">
              <c16:uniqueId val="{00000000-8C9A-485A-990A-3F0FB7F963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105.05</c:v>
                </c:pt>
                <c:pt idx="1">
                  <c:v>106.07</c:v>
                </c:pt>
                <c:pt idx="2">
                  <c:v>103.94</c:v>
                </c:pt>
                <c:pt idx="3">
                  <c:v>106.52</c:v>
                </c:pt>
                <c:pt idx="4">
                  <c:v>106.2</c:v>
                </c:pt>
              </c:numCache>
            </c:numRef>
          </c:val>
          <c:smooth val="0"/>
          <c:extLst>
            <c:ext xmlns:c16="http://schemas.microsoft.com/office/drawing/2014/chart" uri="{C3380CC4-5D6E-409C-BE32-E72D297353CC}">
              <c16:uniqueId val="{00000001-8C9A-485A-990A-3F0FB7F963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5.71</c:v>
                </c:pt>
                <c:pt idx="1">
                  <c:v>7.32</c:v>
                </c:pt>
                <c:pt idx="2">
                  <c:v>8.69</c:v>
                </c:pt>
                <c:pt idx="3">
                  <c:v>10.119999999999999</c:v>
                </c:pt>
                <c:pt idx="4">
                  <c:v>11.75</c:v>
                </c:pt>
              </c:numCache>
            </c:numRef>
          </c:val>
          <c:extLst>
            <c:ext xmlns:c16="http://schemas.microsoft.com/office/drawing/2014/chart" uri="{C3380CC4-5D6E-409C-BE32-E72D297353CC}">
              <c16:uniqueId val="{00000000-043F-41A8-A651-B95A39410A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15.07</c:v>
                </c:pt>
                <c:pt idx="1">
                  <c:v>6.84</c:v>
                </c:pt>
                <c:pt idx="2">
                  <c:v>7.48</c:v>
                </c:pt>
                <c:pt idx="3">
                  <c:v>9.7200000000000006</c:v>
                </c:pt>
                <c:pt idx="4">
                  <c:v>11.95</c:v>
                </c:pt>
              </c:numCache>
            </c:numRef>
          </c:val>
          <c:smooth val="0"/>
          <c:extLst>
            <c:ext xmlns:c16="http://schemas.microsoft.com/office/drawing/2014/chart" uri="{C3380CC4-5D6E-409C-BE32-E72D297353CC}">
              <c16:uniqueId val="{00000001-043F-41A8-A651-B95A39410A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B-498D-8E32-7E145ED559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0.77</c:v>
                </c:pt>
              </c:numCache>
            </c:numRef>
          </c:val>
          <c:smooth val="0"/>
          <c:extLst>
            <c:ext xmlns:c16="http://schemas.microsoft.com/office/drawing/2014/chart" uri="{C3380CC4-5D6E-409C-BE32-E72D297353CC}">
              <c16:uniqueId val="{00000001-166B-498D-8E32-7E145ED559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0D-4FA5-9B78-A9C4B84D31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100.62</c:v>
                </c:pt>
                <c:pt idx="1">
                  <c:v>60.98</c:v>
                </c:pt>
                <c:pt idx="2">
                  <c:v>43.16</c:v>
                </c:pt>
                <c:pt idx="3">
                  <c:v>52.51</c:v>
                </c:pt>
                <c:pt idx="4">
                  <c:v>21.34</c:v>
                </c:pt>
              </c:numCache>
            </c:numRef>
          </c:val>
          <c:smooth val="0"/>
          <c:extLst>
            <c:ext xmlns:c16="http://schemas.microsoft.com/office/drawing/2014/chart" uri="{C3380CC4-5D6E-409C-BE32-E72D297353CC}">
              <c16:uniqueId val="{00000001-070D-4FA5-9B78-A9C4B84D31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378.99</c:v>
                </c:pt>
                <c:pt idx="1">
                  <c:v>249.37</c:v>
                </c:pt>
                <c:pt idx="2">
                  <c:v>255.44</c:v>
                </c:pt>
                <c:pt idx="3">
                  <c:v>386.83</c:v>
                </c:pt>
                <c:pt idx="4">
                  <c:v>1238.33</c:v>
                </c:pt>
              </c:numCache>
            </c:numRef>
          </c:val>
          <c:extLst>
            <c:ext xmlns:c16="http://schemas.microsoft.com/office/drawing/2014/chart" uri="{C3380CC4-5D6E-409C-BE32-E72D297353CC}">
              <c16:uniqueId val="{00000000-EF9A-4F9C-9554-78C825123F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64.069999999999993</c:v>
                </c:pt>
                <c:pt idx="1">
                  <c:v>62.46</c:v>
                </c:pt>
                <c:pt idx="2">
                  <c:v>52.04</c:v>
                </c:pt>
                <c:pt idx="3">
                  <c:v>72.17</c:v>
                </c:pt>
                <c:pt idx="4">
                  <c:v>79.94</c:v>
                </c:pt>
              </c:numCache>
            </c:numRef>
          </c:val>
          <c:smooth val="0"/>
          <c:extLst>
            <c:ext xmlns:c16="http://schemas.microsoft.com/office/drawing/2014/chart" uri="{C3380CC4-5D6E-409C-BE32-E72D297353CC}">
              <c16:uniqueId val="{00000001-EF9A-4F9C-9554-78C825123F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602.69000000000005</c:v>
                </c:pt>
              </c:numCache>
            </c:numRef>
          </c:val>
          <c:extLst>
            <c:ext xmlns:c16="http://schemas.microsoft.com/office/drawing/2014/chart" uri="{C3380CC4-5D6E-409C-BE32-E72D297353CC}">
              <c16:uniqueId val="{00000000-B2AD-4B93-92E1-77E081EDDB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940.79</c:v>
                </c:pt>
              </c:numCache>
            </c:numRef>
          </c:val>
          <c:smooth val="0"/>
          <c:extLst>
            <c:ext xmlns:c16="http://schemas.microsoft.com/office/drawing/2014/chart" uri="{C3380CC4-5D6E-409C-BE32-E72D297353CC}">
              <c16:uniqueId val="{00000001-B2AD-4B93-92E1-77E081EDDB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38.89</c:v>
                </c:pt>
                <c:pt idx="1">
                  <c:v>50.27</c:v>
                </c:pt>
                <c:pt idx="2">
                  <c:v>51.37</c:v>
                </c:pt>
                <c:pt idx="3">
                  <c:v>51.74</c:v>
                </c:pt>
                <c:pt idx="4">
                  <c:v>58.85</c:v>
                </c:pt>
              </c:numCache>
            </c:numRef>
          </c:val>
          <c:extLst>
            <c:ext xmlns:c16="http://schemas.microsoft.com/office/drawing/2014/chart" uri="{C3380CC4-5D6E-409C-BE32-E72D297353CC}">
              <c16:uniqueId val="{00000000-6281-4368-92BD-F6610E65B8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74.13</c:v>
                </c:pt>
              </c:numCache>
            </c:numRef>
          </c:val>
          <c:smooth val="0"/>
          <c:extLst>
            <c:ext xmlns:c16="http://schemas.microsoft.com/office/drawing/2014/chart" uri="{C3380CC4-5D6E-409C-BE32-E72D297353CC}">
              <c16:uniqueId val="{00000001-6281-4368-92BD-F6610E65B8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514.21</c:v>
                </c:pt>
                <c:pt idx="1">
                  <c:v>418.55</c:v>
                </c:pt>
                <c:pt idx="2">
                  <c:v>398.33</c:v>
                </c:pt>
                <c:pt idx="3">
                  <c:v>442.08</c:v>
                </c:pt>
                <c:pt idx="4">
                  <c:v>365.47</c:v>
                </c:pt>
              </c:numCache>
            </c:numRef>
          </c:val>
          <c:extLst>
            <c:ext xmlns:c16="http://schemas.microsoft.com/office/drawing/2014/chart" uri="{C3380CC4-5D6E-409C-BE32-E72D297353CC}">
              <c16:uniqueId val="{00000000-5835-4BB9-9F84-ECD28C4143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221.86</c:v>
                </c:pt>
              </c:numCache>
            </c:numRef>
          </c:val>
          <c:smooth val="0"/>
          <c:extLst>
            <c:ext xmlns:c16="http://schemas.microsoft.com/office/drawing/2014/chart" uri="{C3380CC4-5D6E-409C-BE32-E72D297353CC}">
              <c16:uniqueId val="{00000001-5835-4BB9-9F84-ECD28C4143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築上町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Cc3</v>
      </c>
      <c r="X8" s="40"/>
      <c r="Y8" s="40"/>
      <c r="Z8" s="40"/>
      <c r="AA8" s="40"/>
      <c r="AB8" s="40"/>
      <c r="AC8" s="40"/>
      <c r="AD8" s="41" t="str">
        <f>データ!$M$6</f>
        <v>非設置</v>
      </c>
      <c r="AE8" s="41"/>
      <c r="AF8" s="41"/>
      <c r="AG8" s="41"/>
      <c r="AH8" s="41"/>
      <c r="AI8" s="41"/>
      <c r="AJ8" s="41"/>
      <c r="AK8" s="3"/>
      <c r="AL8" s="42">
        <f>データ!S6</f>
        <v>17309</v>
      </c>
      <c r="AM8" s="42"/>
      <c r="AN8" s="42"/>
      <c r="AO8" s="42"/>
      <c r="AP8" s="42"/>
      <c r="AQ8" s="42"/>
      <c r="AR8" s="42"/>
      <c r="AS8" s="42"/>
      <c r="AT8" s="35">
        <f>データ!T6</f>
        <v>119.61</v>
      </c>
      <c r="AU8" s="35"/>
      <c r="AV8" s="35"/>
      <c r="AW8" s="35"/>
      <c r="AX8" s="35"/>
      <c r="AY8" s="35"/>
      <c r="AZ8" s="35"/>
      <c r="BA8" s="35"/>
      <c r="BB8" s="35">
        <f>データ!U6</f>
        <v>144.71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75.099999999999994</v>
      </c>
      <c r="J10" s="35"/>
      <c r="K10" s="35"/>
      <c r="L10" s="35"/>
      <c r="M10" s="35"/>
      <c r="N10" s="35"/>
      <c r="O10" s="35"/>
      <c r="P10" s="35">
        <f>データ!P6</f>
        <v>12.83</v>
      </c>
      <c r="Q10" s="35"/>
      <c r="R10" s="35"/>
      <c r="S10" s="35"/>
      <c r="T10" s="35"/>
      <c r="U10" s="35"/>
      <c r="V10" s="35"/>
      <c r="W10" s="35">
        <f>データ!Q6</f>
        <v>100</v>
      </c>
      <c r="X10" s="35"/>
      <c r="Y10" s="35"/>
      <c r="Z10" s="35"/>
      <c r="AA10" s="35"/>
      <c r="AB10" s="35"/>
      <c r="AC10" s="35"/>
      <c r="AD10" s="42">
        <f>データ!R6</f>
        <v>5500</v>
      </c>
      <c r="AE10" s="42"/>
      <c r="AF10" s="42"/>
      <c r="AG10" s="42"/>
      <c r="AH10" s="42"/>
      <c r="AI10" s="42"/>
      <c r="AJ10" s="42"/>
      <c r="AK10" s="2"/>
      <c r="AL10" s="42">
        <f>データ!V6</f>
        <v>2178</v>
      </c>
      <c r="AM10" s="42"/>
      <c r="AN10" s="42"/>
      <c r="AO10" s="42"/>
      <c r="AP10" s="42"/>
      <c r="AQ10" s="42"/>
      <c r="AR10" s="42"/>
      <c r="AS10" s="42"/>
      <c r="AT10" s="35">
        <f>データ!W6</f>
        <v>0.73</v>
      </c>
      <c r="AU10" s="35"/>
      <c r="AV10" s="35"/>
      <c r="AW10" s="35"/>
      <c r="AX10" s="35"/>
      <c r="AY10" s="35"/>
      <c r="AZ10" s="35"/>
      <c r="BA10" s="35"/>
      <c r="BB10" s="35">
        <f>データ!X6</f>
        <v>2983.56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s0lz9LjVk1pr7NZY788GDMeaTl7+zi1ZzObED6Wuq0KYksrIPbs3od9b3tXVzY0fY5k0L3nvVZ5/6Nz7a0QOg==" saltValue="gRMXG9o+wJnY2gN3JHdF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406473</v>
      </c>
      <c r="D6" s="19">
        <f t="shared" si="3"/>
        <v>46</v>
      </c>
      <c r="E6" s="19">
        <f t="shared" si="3"/>
        <v>17</v>
      </c>
      <c r="F6" s="19">
        <f t="shared" si="3"/>
        <v>1</v>
      </c>
      <c r="G6" s="19">
        <f t="shared" si="3"/>
        <v>0</v>
      </c>
      <c r="H6" s="19" t="str">
        <f t="shared" si="3"/>
        <v>福岡県　築上町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75.099999999999994</v>
      </c>
      <c r="P6" s="20">
        <f t="shared" si="3"/>
        <v>12.83</v>
      </c>
      <c r="Q6" s="20">
        <f t="shared" si="3"/>
        <v>100</v>
      </c>
      <c r="R6" s="20">
        <f t="shared" si="3"/>
        <v>5500</v>
      </c>
      <c r="S6" s="20">
        <f t="shared" si="3"/>
        <v>17309</v>
      </c>
      <c r="T6" s="20">
        <f t="shared" si="3"/>
        <v>119.61</v>
      </c>
      <c r="U6" s="20">
        <f t="shared" si="3"/>
        <v>144.71</v>
      </c>
      <c r="V6" s="20">
        <f t="shared" si="3"/>
        <v>2178</v>
      </c>
      <c r="W6" s="20">
        <f t="shared" si="3"/>
        <v>0.73</v>
      </c>
      <c r="X6" s="20">
        <f t="shared" si="3"/>
        <v>2983.56</v>
      </c>
      <c r="Y6" s="21">
        <f>IF(Y7="",NA(),Y7)</f>
        <v>99.67</v>
      </c>
      <c r="Z6" s="21">
        <f t="shared" ref="Z6:AH6" si="4">IF(Z7="",NA(),Z7)</f>
        <v>117.01</v>
      </c>
      <c r="AA6" s="21">
        <f t="shared" si="4"/>
        <v>106.18</v>
      </c>
      <c r="AB6" s="21">
        <f t="shared" si="4"/>
        <v>102</v>
      </c>
      <c r="AC6" s="21">
        <f t="shared" si="4"/>
        <v>108.34</v>
      </c>
      <c r="AD6" s="21">
        <f t="shared" si="4"/>
        <v>105.05</v>
      </c>
      <c r="AE6" s="21">
        <f t="shared" si="4"/>
        <v>106.07</v>
      </c>
      <c r="AF6" s="21">
        <f t="shared" si="4"/>
        <v>103.94</v>
      </c>
      <c r="AG6" s="21">
        <f t="shared" si="4"/>
        <v>106.52</v>
      </c>
      <c r="AH6" s="21">
        <f t="shared" si="4"/>
        <v>106.2</v>
      </c>
      <c r="AI6" s="20" t="str">
        <f>IF(AI7="","",IF(AI7="-","【-】","【"&amp;SUBSTITUTE(TEXT(AI7,"#,##0.00"),"-","△")&amp;"】"))</f>
        <v>【106.11】</v>
      </c>
      <c r="AJ6" s="20">
        <f>IF(AJ7="",NA(),AJ7)</f>
        <v>0</v>
      </c>
      <c r="AK6" s="20">
        <f t="shared" ref="AK6:AS6" si="5">IF(AK7="",NA(),AK7)</f>
        <v>0</v>
      </c>
      <c r="AL6" s="20">
        <f t="shared" si="5"/>
        <v>0</v>
      </c>
      <c r="AM6" s="20">
        <f t="shared" si="5"/>
        <v>0</v>
      </c>
      <c r="AN6" s="20">
        <f t="shared" si="5"/>
        <v>0</v>
      </c>
      <c r="AO6" s="21">
        <f t="shared" si="5"/>
        <v>100.62</v>
      </c>
      <c r="AP6" s="21">
        <f t="shared" si="5"/>
        <v>60.98</v>
      </c>
      <c r="AQ6" s="21">
        <f t="shared" si="5"/>
        <v>43.16</v>
      </c>
      <c r="AR6" s="21">
        <f t="shared" si="5"/>
        <v>52.51</v>
      </c>
      <c r="AS6" s="21">
        <f t="shared" si="5"/>
        <v>21.34</v>
      </c>
      <c r="AT6" s="20" t="str">
        <f>IF(AT7="","",IF(AT7="-","【-】","【"&amp;SUBSTITUTE(TEXT(AT7,"#,##0.00"),"-","△")&amp;"】"))</f>
        <v>【3.15】</v>
      </c>
      <c r="AU6" s="21">
        <f>IF(AU7="",NA(),AU7)</f>
        <v>378.99</v>
      </c>
      <c r="AV6" s="21">
        <f t="shared" ref="AV6:BD6" si="6">IF(AV7="",NA(),AV7)</f>
        <v>249.37</v>
      </c>
      <c r="AW6" s="21">
        <f t="shared" si="6"/>
        <v>255.44</v>
      </c>
      <c r="AX6" s="21">
        <f t="shared" si="6"/>
        <v>386.83</v>
      </c>
      <c r="AY6" s="21">
        <f t="shared" si="6"/>
        <v>1238.33</v>
      </c>
      <c r="AZ6" s="21">
        <f t="shared" si="6"/>
        <v>64.069999999999993</v>
      </c>
      <c r="BA6" s="21">
        <f t="shared" si="6"/>
        <v>62.46</v>
      </c>
      <c r="BB6" s="21">
        <f t="shared" si="6"/>
        <v>52.04</v>
      </c>
      <c r="BC6" s="21">
        <f t="shared" si="6"/>
        <v>72.17</v>
      </c>
      <c r="BD6" s="21">
        <f t="shared" si="6"/>
        <v>79.94</v>
      </c>
      <c r="BE6" s="20" t="str">
        <f>IF(BE7="","",IF(BE7="-","【-】","【"&amp;SUBSTITUTE(TEXT(BE7,"#,##0.00"),"-","△")&amp;"】"))</f>
        <v>【73.44】</v>
      </c>
      <c r="BF6" s="20">
        <f>IF(BF7="",NA(),BF7)</f>
        <v>0</v>
      </c>
      <c r="BG6" s="20">
        <f t="shared" ref="BG6:BO6" si="7">IF(BG7="",NA(),BG7)</f>
        <v>0</v>
      </c>
      <c r="BH6" s="20">
        <f t="shared" si="7"/>
        <v>0</v>
      </c>
      <c r="BI6" s="20">
        <f t="shared" si="7"/>
        <v>0</v>
      </c>
      <c r="BJ6" s="21">
        <f t="shared" si="7"/>
        <v>602.69000000000005</v>
      </c>
      <c r="BK6" s="21">
        <f t="shared" si="7"/>
        <v>722.53</v>
      </c>
      <c r="BL6" s="21">
        <f t="shared" si="7"/>
        <v>933.3</v>
      </c>
      <c r="BM6" s="21">
        <f t="shared" si="7"/>
        <v>1575.64</v>
      </c>
      <c r="BN6" s="21">
        <f t="shared" si="7"/>
        <v>914.32</v>
      </c>
      <c r="BO6" s="21">
        <f t="shared" si="7"/>
        <v>940.79</v>
      </c>
      <c r="BP6" s="20" t="str">
        <f>IF(BP7="","",IF(BP7="-","【-】","【"&amp;SUBSTITUTE(TEXT(BP7,"#,##0.00"),"-","△")&amp;"】"))</f>
        <v>【652.82】</v>
      </c>
      <c r="BQ6" s="21">
        <f>IF(BQ7="",NA(),BQ7)</f>
        <v>38.89</v>
      </c>
      <c r="BR6" s="21">
        <f t="shared" ref="BR6:BZ6" si="8">IF(BR7="",NA(),BR7)</f>
        <v>50.27</v>
      </c>
      <c r="BS6" s="21">
        <f t="shared" si="8"/>
        <v>51.37</v>
      </c>
      <c r="BT6" s="21">
        <f t="shared" si="8"/>
        <v>51.74</v>
      </c>
      <c r="BU6" s="21">
        <f t="shared" si="8"/>
        <v>58.85</v>
      </c>
      <c r="BV6" s="21">
        <f t="shared" si="8"/>
        <v>74.61</v>
      </c>
      <c r="BW6" s="21">
        <f t="shared" si="8"/>
        <v>77.510000000000005</v>
      </c>
      <c r="BX6" s="21">
        <f t="shared" si="8"/>
        <v>73.209999999999994</v>
      </c>
      <c r="BY6" s="21">
        <f t="shared" si="8"/>
        <v>75.599999999999994</v>
      </c>
      <c r="BZ6" s="21">
        <f t="shared" si="8"/>
        <v>74.13</v>
      </c>
      <c r="CA6" s="20" t="str">
        <f>IF(CA7="","",IF(CA7="-","【-】","【"&amp;SUBSTITUTE(TEXT(CA7,"#,##0.00"),"-","△")&amp;"】"))</f>
        <v>【97.61】</v>
      </c>
      <c r="CB6" s="21">
        <f>IF(CB7="",NA(),CB7)</f>
        <v>514.21</v>
      </c>
      <c r="CC6" s="21">
        <f t="shared" ref="CC6:CK6" si="9">IF(CC7="",NA(),CC7)</f>
        <v>418.55</v>
      </c>
      <c r="CD6" s="21">
        <f t="shared" si="9"/>
        <v>398.33</v>
      </c>
      <c r="CE6" s="21">
        <f t="shared" si="9"/>
        <v>442.08</v>
      </c>
      <c r="CF6" s="21">
        <f t="shared" si="9"/>
        <v>365.47</v>
      </c>
      <c r="CG6" s="21">
        <f t="shared" si="9"/>
        <v>233.5</v>
      </c>
      <c r="CH6" s="21">
        <f t="shared" si="9"/>
        <v>221.95</v>
      </c>
      <c r="CI6" s="21">
        <f t="shared" si="9"/>
        <v>229.52</v>
      </c>
      <c r="CJ6" s="21">
        <f t="shared" si="9"/>
        <v>211.98</v>
      </c>
      <c r="CK6" s="21">
        <f t="shared" si="9"/>
        <v>221.86</v>
      </c>
      <c r="CL6" s="20" t="str">
        <f>IF(CL7="","",IF(CL7="-","【-】","【"&amp;SUBSTITUTE(TEXT(CL7,"#,##0.00"),"-","△")&amp;"】"))</f>
        <v>【138.29】</v>
      </c>
      <c r="CM6" s="21">
        <f>IF(CM7="",NA(),CM7)</f>
        <v>22.75</v>
      </c>
      <c r="CN6" s="21">
        <f t="shared" ref="CN6:CV6" si="10">IF(CN7="",NA(),CN7)</f>
        <v>25.63</v>
      </c>
      <c r="CO6" s="21">
        <f t="shared" si="10"/>
        <v>31.88</v>
      </c>
      <c r="CP6" s="21">
        <f t="shared" si="10"/>
        <v>35.630000000000003</v>
      </c>
      <c r="CQ6" s="21">
        <f t="shared" si="10"/>
        <v>42.5</v>
      </c>
      <c r="CR6" s="21">
        <f t="shared" si="10"/>
        <v>45.44</v>
      </c>
      <c r="CS6" s="21">
        <f t="shared" si="10"/>
        <v>47.28</v>
      </c>
      <c r="CT6" s="21">
        <f t="shared" si="10"/>
        <v>44.83</v>
      </c>
      <c r="CU6" s="21">
        <f t="shared" si="10"/>
        <v>48</v>
      </c>
      <c r="CV6" s="21">
        <f t="shared" si="10"/>
        <v>46.26</v>
      </c>
      <c r="CW6" s="20" t="str">
        <f>IF(CW7="","",IF(CW7="-","【-】","【"&amp;SUBSTITUTE(TEXT(CW7,"#,##0.00"),"-","△")&amp;"】"))</f>
        <v>【59.10】</v>
      </c>
      <c r="CX6" s="21">
        <f>IF(CX7="",NA(),CX7)</f>
        <v>45.67</v>
      </c>
      <c r="CY6" s="21">
        <f t="shared" ref="CY6:DG6" si="11">IF(CY7="",NA(),CY7)</f>
        <v>46.07</v>
      </c>
      <c r="CZ6" s="21">
        <f t="shared" si="11"/>
        <v>46.29</v>
      </c>
      <c r="DA6" s="21">
        <f t="shared" si="11"/>
        <v>67.67</v>
      </c>
      <c r="DB6" s="21">
        <f t="shared" si="11"/>
        <v>69.650000000000006</v>
      </c>
      <c r="DC6" s="21">
        <f t="shared" si="11"/>
        <v>65.97</v>
      </c>
      <c r="DD6" s="21">
        <f t="shared" si="11"/>
        <v>64.7</v>
      </c>
      <c r="DE6" s="21">
        <f t="shared" si="11"/>
        <v>60.57</v>
      </c>
      <c r="DF6" s="21">
        <f t="shared" si="11"/>
        <v>56.11</v>
      </c>
      <c r="DG6" s="21">
        <f t="shared" si="11"/>
        <v>56.49</v>
      </c>
      <c r="DH6" s="20" t="str">
        <f>IF(DH7="","",IF(DH7="-","【-】","【"&amp;SUBSTITUTE(TEXT(DH7,"#,##0.00"),"-","△")&amp;"】"))</f>
        <v>【95.82】</v>
      </c>
      <c r="DI6" s="21">
        <f>IF(DI7="",NA(),DI7)</f>
        <v>5.71</v>
      </c>
      <c r="DJ6" s="21">
        <f t="shared" ref="DJ6:DR6" si="12">IF(DJ7="",NA(),DJ7)</f>
        <v>7.32</v>
      </c>
      <c r="DK6" s="21">
        <f t="shared" si="12"/>
        <v>8.69</v>
      </c>
      <c r="DL6" s="21">
        <f t="shared" si="12"/>
        <v>10.119999999999999</v>
      </c>
      <c r="DM6" s="21">
        <f t="shared" si="12"/>
        <v>11.75</v>
      </c>
      <c r="DN6" s="21">
        <f t="shared" si="12"/>
        <v>15.07</v>
      </c>
      <c r="DO6" s="21">
        <f t="shared" si="12"/>
        <v>6.84</v>
      </c>
      <c r="DP6" s="21">
        <f t="shared" si="12"/>
        <v>7.48</v>
      </c>
      <c r="DQ6" s="21">
        <f t="shared" si="12"/>
        <v>9.7200000000000006</v>
      </c>
      <c r="DR6" s="21">
        <f t="shared" si="12"/>
        <v>11.95</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0.77</v>
      </c>
      <c r="ED6" s="20" t="str">
        <f>IF(ED7="","",IF(ED7="-","【-】","【"&amp;SUBSTITUTE(TEXT(ED7,"#,##0.00"),"-","△")&amp;"】"))</f>
        <v>【7.62】</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0">
        <f t="shared" si="14"/>
        <v>0</v>
      </c>
      <c r="EO6" s="20" t="str">
        <f>IF(EO7="","",IF(EO7="-","【-】","【"&amp;SUBSTITUTE(TEXT(EO7,"#,##0.00"),"-","△")&amp;"】"))</f>
        <v>【0.23】</v>
      </c>
    </row>
    <row r="7" spans="1:148" s="22" customFormat="1" x14ac:dyDescent="0.15">
      <c r="A7" s="14"/>
      <c r="B7" s="23">
        <v>2022</v>
      </c>
      <c r="C7" s="23">
        <v>406473</v>
      </c>
      <c r="D7" s="23">
        <v>46</v>
      </c>
      <c r="E7" s="23">
        <v>17</v>
      </c>
      <c r="F7" s="23">
        <v>1</v>
      </c>
      <c r="G7" s="23">
        <v>0</v>
      </c>
      <c r="H7" s="23" t="s">
        <v>96</v>
      </c>
      <c r="I7" s="23" t="s">
        <v>97</v>
      </c>
      <c r="J7" s="23" t="s">
        <v>98</v>
      </c>
      <c r="K7" s="23" t="s">
        <v>99</v>
      </c>
      <c r="L7" s="23" t="s">
        <v>100</v>
      </c>
      <c r="M7" s="23" t="s">
        <v>101</v>
      </c>
      <c r="N7" s="24" t="s">
        <v>102</v>
      </c>
      <c r="O7" s="24">
        <v>75.099999999999994</v>
      </c>
      <c r="P7" s="24">
        <v>12.83</v>
      </c>
      <c r="Q7" s="24">
        <v>100</v>
      </c>
      <c r="R7" s="24">
        <v>5500</v>
      </c>
      <c r="S7" s="24">
        <v>17309</v>
      </c>
      <c r="T7" s="24">
        <v>119.61</v>
      </c>
      <c r="U7" s="24">
        <v>144.71</v>
      </c>
      <c r="V7" s="24">
        <v>2178</v>
      </c>
      <c r="W7" s="24">
        <v>0.73</v>
      </c>
      <c r="X7" s="24">
        <v>2983.56</v>
      </c>
      <c r="Y7" s="24">
        <v>99.67</v>
      </c>
      <c r="Z7" s="24">
        <v>117.01</v>
      </c>
      <c r="AA7" s="24">
        <v>106.18</v>
      </c>
      <c r="AB7" s="24">
        <v>102</v>
      </c>
      <c r="AC7" s="24">
        <v>108.34</v>
      </c>
      <c r="AD7" s="24">
        <v>105.05</v>
      </c>
      <c r="AE7" s="24">
        <v>106.07</v>
      </c>
      <c r="AF7" s="24">
        <v>103.94</v>
      </c>
      <c r="AG7" s="24">
        <v>106.52</v>
      </c>
      <c r="AH7" s="24">
        <v>106.2</v>
      </c>
      <c r="AI7" s="24">
        <v>106.11</v>
      </c>
      <c r="AJ7" s="24">
        <v>0</v>
      </c>
      <c r="AK7" s="24">
        <v>0</v>
      </c>
      <c r="AL7" s="24">
        <v>0</v>
      </c>
      <c r="AM7" s="24">
        <v>0</v>
      </c>
      <c r="AN7" s="24">
        <v>0</v>
      </c>
      <c r="AO7" s="24">
        <v>100.62</v>
      </c>
      <c r="AP7" s="24">
        <v>60.98</v>
      </c>
      <c r="AQ7" s="24">
        <v>43.16</v>
      </c>
      <c r="AR7" s="24">
        <v>52.51</v>
      </c>
      <c r="AS7" s="24">
        <v>21.34</v>
      </c>
      <c r="AT7" s="24">
        <v>3.15</v>
      </c>
      <c r="AU7" s="24">
        <v>378.99</v>
      </c>
      <c r="AV7" s="24">
        <v>249.37</v>
      </c>
      <c r="AW7" s="24">
        <v>255.44</v>
      </c>
      <c r="AX7" s="24">
        <v>386.83</v>
      </c>
      <c r="AY7" s="24">
        <v>1238.33</v>
      </c>
      <c r="AZ7" s="24">
        <v>64.069999999999993</v>
      </c>
      <c r="BA7" s="24">
        <v>62.46</v>
      </c>
      <c r="BB7" s="24">
        <v>52.04</v>
      </c>
      <c r="BC7" s="24">
        <v>72.17</v>
      </c>
      <c r="BD7" s="24">
        <v>79.94</v>
      </c>
      <c r="BE7" s="24">
        <v>73.44</v>
      </c>
      <c r="BF7" s="24">
        <v>0</v>
      </c>
      <c r="BG7" s="24">
        <v>0</v>
      </c>
      <c r="BH7" s="24">
        <v>0</v>
      </c>
      <c r="BI7" s="24">
        <v>0</v>
      </c>
      <c r="BJ7" s="24">
        <v>602.69000000000005</v>
      </c>
      <c r="BK7" s="24">
        <v>722.53</v>
      </c>
      <c r="BL7" s="24">
        <v>933.3</v>
      </c>
      <c r="BM7" s="24">
        <v>1575.64</v>
      </c>
      <c r="BN7" s="24">
        <v>914.32</v>
      </c>
      <c r="BO7" s="24">
        <v>940.79</v>
      </c>
      <c r="BP7" s="24">
        <v>652.82000000000005</v>
      </c>
      <c r="BQ7" s="24">
        <v>38.89</v>
      </c>
      <c r="BR7" s="24">
        <v>50.27</v>
      </c>
      <c r="BS7" s="24">
        <v>51.37</v>
      </c>
      <c r="BT7" s="24">
        <v>51.74</v>
      </c>
      <c r="BU7" s="24">
        <v>58.85</v>
      </c>
      <c r="BV7" s="24">
        <v>74.61</v>
      </c>
      <c r="BW7" s="24">
        <v>77.510000000000005</v>
      </c>
      <c r="BX7" s="24">
        <v>73.209999999999994</v>
      </c>
      <c r="BY7" s="24">
        <v>75.599999999999994</v>
      </c>
      <c r="BZ7" s="24">
        <v>74.13</v>
      </c>
      <c r="CA7" s="24">
        <v>97.61</v>
      </c>
      <c r="CB7" s="24">
        <v>514.21</v>
      </c>
      <c r="CC7" s="24">
        <v>418.55</v>
      </c>
      <c r="CD7" s="24">
        <v>398.33</v>
      </c>
      <c r="CE7" s="24">
        <v>442.08</v>
      </c>
      <c r="CF7" s="24">
        <v>365.47</v>
      </c>
      <c r="CG7" s="24">
        <v>233.5</v>
      </c>
      <c r="CH7" s="24">
        <v>221.95</v>
      </c>
      <c r="CI7" s="24">
        <v>229.52</v>
      </c>
      <c r="CJ7" s="24">
        <v>211.98</v>
      </c>
      <c r="CK7" s="24">
        <v>221.86</v>
      </c>
      <c r="CL7" s="24">
        <v>138.29</v>
      </c>
      <c r="CM7" s="24">
        <v>22.75</v>
      </c>
      <c r="CN7" s="24">
        <v>25.63</v>
      </c>
      <c r="CO7" s="24">
        <v>31.88</v>
      </c>
      <c r="CP7" s="24">
        <v>35.630000000000003</v>
      </c>
      <c r="CQ7" s="24">
        <v>42.5</v>
      </c>
      <c r="CR7" s="24">
        <v>45.44</v>
      </c>
      <c r="CS7" s="24">
        <v>47.28</v>
      </c>
      <c r="CT7" s="24">
        <v>44.83</v>
      </c>
      <c r="CU7" s="24">
        <v>48</v>
      </c>
      <c r="CV7" s="24">
        <v>46.26</v>
      </c>
      <c r="CW7" s="24">
        <v>59.1</v>
      </c>
      <c r="CX7" s="24">
        <v>45.67</v>
      </c>
      <c r="CY7" s="24">
        <v>46.07</v>
      </c>
      <c r="CZ7" s="24">
        <v>46.29</v>
      </c>
      <c r="DA7" s="24">
        <v>67.67</v>
      </c>
      <c r="DB7" s="24">
        <v>69.650000000000006</v>
      </c>
      <c r="DC7" s="24">
        <v>65.97</v>
      </c>
      <c r="DD7" s="24">
        <v>64.7</v>
      </c>
      <c r="DE7" s="24">
        <v>60.57</v>
      </c>
      <c r="DF7" s="24">
        <v>56.11</v>
      </c>
      <c r="DG7" s="24">
        <v>56.49</v>
      </c>
      <c r="DH7" s="24">
        <v>95.82</v>
      </c>
      <c r="DI7" s="24">
        <v>5.71</v>
      </c>
      <c r="DJ7" s="24">
        <v>7.32</v>
      </c>
      <c r="DK7" s="24">
        <v>8.69</v>
      </c>
      <c r="DL7" s="24">
        <v>10.119999999999999</v>
      </c>
      <c r="DM7" s="24">
        <v>11.75</v>
      </c>
      <c r="DN7" s="24">
        <v>15.07</v>
      </c>
      <c r="DO7" s="24">
        <v>6.84</v>
      </c>
      <c r="DP7" s="24">
        <v>7.48</v>
      </c>
      <c r="DQ7" s="24">
        <v>9.7200000000000006</v>
      </c>
      <c r="DR7" s="24">
        <v>11.95</v>
      </c>
      <c r="DS7" s="24">
        <v>39.74</v>
      </c>
      <c r="DT7" s="24">
        <v>0</v>
      </c>
      <c r="DU7" s="24">
        <v>0</v>
      </c>
      <c r="DV7" s="24">
        <v>0</v>
      </c>
      <c r="DW7" s="24">
        <v>0</v>
      </c>
      <c r="DX7" s="24">
        <v>0</v>
      </c>
      <c r="DY7" s="24">
        <v>0</v>
      </c>
      <c r="DZ7" s="24">
        <v>0</v>
      </c>
      <c r="EA7" s="24">
        <v>0</v>
      </c>
      <c r="EB7" s="24">
        <v>0</v>
      </c>
      <c r="EC7" s="24">
        <v>0.77</v>
      </c>
      <c r="ED7" s="24">
        <v>7.62</v>
      </c>
      <c r="EE7" s="24">
        <v>0</v>
      </c>
      <c r="EF7" s="24">
        <v>0</v>
      </c>
      <c r="EG7" s="24">
        <v>0</v>
      </c>
      <c r="EH7" s="24">
        <v>0</v>
      </c>
      <c r="EI7" s="24">
        <v>0</v>
      </c>
      <c r="EJ7" s="24">
        <v>0.25</v>
      </c>
      <c r="EK7" s="24">
        <v>0.18</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秀一</cp:lastModifiedBy>
  <cp:lastPrinted>2024-02-05T01:15:08Z</cp:lastPrinted>
  <dcterms:created xsi:type="dcterms:W3CDTF">2023-12-12T00:51:36Z</dcterms:created>
  <dcterms:modified xsi:type="dcterms:W3CDTF">2024-02-05T01:27:15Z</dcterms:modified>
  <cp:category/>
</cp:coreProperties>
</file>