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下水道係\☆調査報告関係\令和6年度\20250128【依頼23〆】公営企業に係る経営比較分析表（令和5年度決算）の分析等について\【経営比較分析表】2023_406473_46_1718\"/>
    </mc:Choice>
  </mc:AlternateContent>
  <workbookProtection workbookAlgorithmName="SHA-512" workbookHashValue="3wPC0SZHZvONM0/K5BD+2jmwQxG+0zixSKS/exgdXMhQpxv7gjCc49UsYntJk7CIbFOpFseNRv5uQ+DlocFduw==" workbookSaltValue="JGejJIrBK8iztWtxjisSS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<sst xmlns="http://schemas.openxmlformats.org/spreadsheetml/2006/main" count="231" uniqueCount="116">
  <si>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</si>
  <si>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</si>
  <si>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</si>
  <si>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</si>
  <si>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</si>
  <si>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</si>
  <si>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</si>
  <si>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</si>
  <si>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</si>
  <si>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</si>
  <si>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</si>
  <si>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</si>
  <si>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</si>
  <si>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</si>
  <si>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</si>
  <si>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</si>
  <si>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</si>
  <si>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</si>
  <si>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</si>
  <si>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</si>
  <si>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</si>
  <si>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</si>
  <si>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</si>
  <si>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</si>
  <si>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</si>
  <si>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</si>
  <si>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</si>
  <si>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</si>
  <si>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</si>
  <si>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</si>
  <si>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</si>
  <si>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</si>
  <si>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</si>
  <si>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</si>
  <si>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</si>
  <si>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</si>
  <si>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</si>
  <si>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</si>
  <si>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</si>
  <si>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</si>
  <si>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</si>
  <si>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</si>
  <si>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</si>
  <si>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</si>
  <si>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</si>
  <si>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</si>
  <si>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</si>
  <si>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</si>
  <si>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</si>
  <si>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</si>
  <si>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</si>
  <si>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</si>
  <si>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</si>
  <si>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</si>
  <si>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</si>
  <si>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</si>
  <si>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</si>
  <si>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</si>
  <si>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</si>
  <si>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</si>
  <si>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</si>
  <si>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</si>
  <si>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</si>
  <si>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</si>
  <si>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</si>
  <si>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</si>
  <si>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</si>
  <si>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</si>
  <si>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</si>
  <si>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</si>
  <si>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</si>
  <si>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</si>
  <si>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</si>
  <si>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</si>
  <si>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</si>
  <si>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</si>
  <si>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</si>
  <si>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</si>
  <si>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</si>
  <si>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</si>
  <si>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</si>
  <si>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</si>
  <si>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</si>
  <si>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</si>
  <si>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</si>
  <si>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</si>
  <si>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</si>
  <si>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</si>
  <si>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</si>
  <si>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</si>
  <si>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</si>
  <si>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</si>
  <si>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</si>
  <si>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</si>
  <si>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</si>
  <si>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</si>
  <si>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築上町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</si>
  <si>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</si>
  <si>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</si>
  <si>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</si>
  <si>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</si>
  <si>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</si>
  <si>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</si>
  <si>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</si>
  <si>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</si>
  <si>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</si>
  <si>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</si>
  <si>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</si>
  <si>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</si>
  <si>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</si>
  <si>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</si>
  <si>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</si>
  <si>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</si>
  <si>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供用開始から20年経過していないため、有形固定資産減価償却率は増加傾向にあるものの、類似団体や全国平均と比べ、低い値となっています。また、法定耐用年数を超える管渠がないため、老朽化率、改善率ともに0%となっております。</t>
    <phoneticPr fontId="4"/>
  </si>
  <si>
    <t>　経営収支比率は単年度の収支が黒字を示す100%以上となっており、経営状況は健全な状態であるといえます。また、経費回収率も100％以上であり、使用料で回収すべき経費をほぼ使用料で賄えている状況であります。
　流動比率は、100％以上を保っていますが、今後は人口減少による使用料収入の減少と企業債償還金の増加により比率が減少していくことも想定されるため、水洗化率の向上と経費の抑制に努める必要があります。
　汚水処理原価も、247円と全国平均と比べ高い値となっていることから、水洗化率の向上と経費の抑制に努める必要があります。
　施設利用率においては、類似団体、全国平均と比べ、高い値で推移しています。
　水洗化率においては、類似団体と同程度となっており、今後も水洗化率の向上に努めていく必要があります。</t>
    <rPh sb="214" eb="215">
      <t>エン</t>
    </rPh>
    <rPh sb="223" eb="224">
      <t>タカ</t>
    </rPh>
    <rPh sb="333" eb="334">
      <t>リツ</t>
    </rPh>
    <phoneticPr fontId="4"/>
  </si>
  <si>
    <t>　経営の健全化・効率化において経営状況は、現時点で経費回収率100%を保っていますが、人口減少の影響を受け、水洗化人口の減少傾向にあり、また物価高騰の影響などで維持費の増加傾向にあることから経費回収率を100%で保つことは困難になると思われます。
　現状を維持していくために、水洗化の促進を図り、使用料収入の増加に努めるとともに、施設の維持管理経費の削減のためストックマネジメント計画等に基づき、適切な維持管理に努めていく必要があります。併せて、経営状況の把握に努め、経営戦略を基に経営安定化の推進に取り組んでいきます。
　</t>
    <rPh sb="25" eb="27">
      <t>ケイヒ</t>
    </rPh>
    <rPh sb="27" eb="30">
      <t>カイシュウリツ</t>
    </rPh>
    <rPh sb="35" eb="36">
      <t>タモ</t>
    </rPh>
    <rPh sb="54" eb="57">
      <t>スイセンカ</t>
    </rPh>
    <rPh sb="57" eb="59">
      <t>ジンコウ</t>
    </rPh>
    <rPh sb="60" eb="62">
      <t>ゲンショウ</t>
    </rPh>
    <rPh sb="62" eb="64">
      <t>ケイコウ</t>
    </rPh>
    <rPh sb="70" eb="72">
      <t>ブッカ</t>
    </rPh>
    <rPh sb="72" eb="74">
      <t>コウトウ</t>
    </rPh>
    <rPh sb="75" eb="77">
      <t>エイキョウ</t>
    </rPh>
    <rPh sb="80" eb="83">
      <t>イジヒ</t>
    </rPh>
    <rPh sb="84" eb="86">
      <t>ゾウカ</t>
    </rPh>
    <rPh sb="86" eb="88">
      <t>ケイコウ</t>
    </rPh>
    <rPh sb="95" eb="97">
      <t>ケイヒ</t>
    </rPh>
    <rPh sb="97" eb="100">
      <t>カイシュウリツ</t>
    </rPh>
    <rPh sb="106" eb="107">
      <t>タモ</t>
    </rPh>
    <rPh sb="111" eb="113">
      <t>コンナン</t>
    </rPh>
    <rPh sb="117" eb="118">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</si>
</sst>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0C-4CA2-954C-3DFEB524D21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0.39</c:v>
                </c:pt>
                <c:pt idx="2">
                  <c:v>0.1</c:v>
                </c:pt>
                <c:pt idx="3">
                  <c:v>0.08</c:v>
                </c:pt>
                <c:pt idx="4">
                  <c:v>0.06</c:v>
                </c:pt>
              </c:numCache>
            </c:numRef>
          </c:val>
          <c:smooth val="0"/>
          <c:extLst>
            <c:ext xmlns:c16="http://schemas.microsoft.com/office/drawing/2014/chart" uri="{C3380CC4-5D6E-409C-BE32-E72D297353CC}">
              <c16:uniqueId val="{00000001-180C-4CA2-954C-3DFEB524D21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63.3</c:v>
                </c:pt>
                <c:pt idx="1">
                  <c:v>65.98</c:v>
                </c:pt>
                <c:pt idx="2">
                  <c:v>64.12</c:v>
                </c:pt>
                <c:pt idx="3">
                  <c:v>64.02</c:v>
                </c:pt>
                <c:pt idx="4">
                  <c:v>63.3</c:v>
                </c:pt>
              </c:numCache>
            </c:numRef>
          </c:val>
          <c:extLst>
            <c:ext xmlns:c16="http://schemas.microsoft.com/office/drawing/2014/chart" uri="{C3380CC4-5D6E-409C-BE32-E72D297353CC}">
              <c16:uniqueId val="{00000000-18EB-4DEC-800C-84F9D106B1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37.65</c:v>
                </c:pt>
                <c:pt idx="1">
                  <c:v>42.4</c:v>
                </c:pt>
                <c:pt idx="2">
                  <c:v>42.28</c:v>
                </c:pt>
                <c:pt idx="3">
                  <c:v>41.06</c:v>
                </c:pt>
                <c:pt idx="4">
                  <c:v>42.09</c:v>
                </c:pt>
              </c:numCache>
            </c:numRef>
          </c:val>
          <c:smooth val="0"/>
          <c:extLst>
            <c:ext xmlns:c16="http://schemas.microsoft.com/office/drawing/2014/chart" uri="{C3380CC4-5D6E-409C-BE32-E72D297353CC}">
              <c16:uniqueId val="{00000001-18EB-4DEC-800C-84F9D106B1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85.25</c:v>
                </c:pt>
                <c:pt idx="1">
                  <c:v>84.42</c:v>
                </c:pt>
                <c:pt idx="2">
                  <c:v>87.2</c:v>
                </c:pt>
                <c:pt idx="3">
                  <c:v>87.41</c:v>
                </c:pt>
                <c:pt idx="4">
                  <c:v>86.95</c:v>
                </c:pt>
              </c:numCache>
            </c:numRef>
          </c:val>
          <c:extLst>
            <c:ext xmlns:c16="http://schemas.microsoft.com/office/drawing/2014/chart" uri="{C3380CC4-5D6E-409C-BE32-E72D297353CC}">
              <c16:uniqueId val="{00000000-AC3F-4395-992B-D3C9695411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67.37</c:v>
                </c:pt>
                <c:pt idx="1">
                  <c:v>84.19</c:v>
                </c:pt>
                <c:pt idx="2">
                  <c:v>84.34</c:v>
                </c:pt>
                <c:pt idx="3">
                  <c:v>84.34</c:v>
                </c:pt>
                <c:pt idx="4">
                  <c:v>84.73</c:v>
                </c:pt>
              </c:numCache>
            </c:numRef>
          </c:val>
          <c:smooth val="0"/>
          <c:extLst>
            <c:ext xmlns:c16="http://schemas.microsoft.com/office/drawing/2014/chart" uri="{C3380CC4-5D6E-409C-BE32-E72D297353CC}">
              <c16:uniqueId val="{00000001-AC3F-4395-992B-D3C9695411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110.64</c:v>
                </c:pt>
                <c:pt idx="1">
                  <c:v>108.9</c:v>
                </c:pt>
                <c:pt idx="2">
                  <c:v>109.29</c:v>
                </c:pt>
                <c:pt idx="3">
                  <c:v>116.04</c:v>
                </c:pt>
                <c:pt idx="4">
                  <c:v>109.77</c:v>
                </c:pt>
              </c:numCache>
            </c:numRef>
          </c:val>
          <c:extLst>
            <c:ext xmlns:c16="http://schemas.microsoft.com/office/drawing/2014/chart" uri="{C3380CC4-5D6E-409C-BE32-E72D297353CC}">
              <c16:uniqueId val="{00000000-CF6A-47E0-8259-C2DC94E62A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101.38</c:v>
                </c:pt>
                <c:pt idx="1">
                  <c:v>105.78</c:v>
                </c:pt>
                <c:pt idx="2">
                  <c:v>106.09</c:v>
                </c:pt>
                <c:pt idx="3">
                  <c:v>106.44</c:v>
                </c:pt>
                <c:pt idx="4">
                  <c:v>107.11</c:v>
                </c:pt>
              </c:numCache>
            </c:numRef>
          </c:val>
          <c:smooth val="0"/>
          <c:extLst>
            <c:ext xmlns:c16="http://schemas.microsoft.com/office/drawing/2014/chart" uri="{C3380CC4-5D6E-409C-BE32-E72D297353CC}">
              <c16:uniqueId val="{00000001-CF6A-47E0-8259-C2DC94E62A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11.06</c:v>
                </c:pt>
                <c:pt idx="1">
                  <c:v>13.81</c:v>
                </c:pt>
                <c:pt idx="2">
                  <c:v>16.5</c:v>
                </c:pt>
                <c:pt idx="3">
                  <c:v>19.170000000000002</c:v>
                </c:pt>
                <c:pt idx="4">
                  <c:v>21.83</c:v>
                </c:pt>
              </c:numCache>
            </c:numRef>
          </c:val>
          <c:extLst>
            <c:ext xmlns:c16="http://schemas.microsoft.com/office/drawing/2014/chart" uri="{C3380CC4-5D6E-409C-BE32-E72D297353CC}">
              <c16:uniqueId val="{00000000-DF73-4CDB-A37F-73AA131C1D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13.2</c:v>
                </c:pt>
                <c:pt idx="1">
                  <c:v>21.36</c:v>
                </c:pt>
                <c:pt idx="2">
                  <c:v>22.79</c:v>
                </c:pt>
                <c:pt idx="3">
                  <c:v>24.8</c:v>
                </c:pt>
                <c:pt idx="4">
                  <c:v>26.77</c:v>
                </c:pt>
              </c:numCache>
            </c:numRef>
          </c:val>
          <c:smooth val="0"/>
          <c:extLst>
            <c:ext xmlns:c16="http://schemas.microsoft.com/office/drawing/2014/chart" uri="{C3380CC4-5D6E-409C-BE32-E72D297353CC}">
              <c16:uniqueId val="{00000001-DF73-4CDB-A37F-73AA131C1D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F3-43F4-92DC-6677015F8B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0.01</c:v>
                </c:pt>
                <c:pt idx="3">
                  <c:v>0.02</c:v>
                </c:pt>
                <c:pt idx="4">
                  <c:v>7.0000000000000007E-2</c:v>
                </c:pt>
              </c:numCache>
            </c:numRef>
          </c:val>
          <c:smooth val="0"/>
          <c:extLst>
            <c:ext xmlns:c16="http://schemas.microsoft.com/office/drawing/2014/chart" uri="{C3380CC4-5D6E-409C-BE32-E72D297353CC}">
              <c16:uniqueId val="{00000001-D6F3-43F4-92DC-6677015F8B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3B-416F-A989-9AF26D9BD5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360.63</c:v>
                </c:pt>
                <c:pt idx="1">
                  <c:v>63.96</c:v>
                </c:pt>
                <c:pt idx="2">
                  <c:v>69.42</c:v>
                </c:pt>
                <c:pt idx="3">
                  <c:v>72.86</c:v>
                </c:pt>
                <c:pt idx="4">
                  <c:v>69.540000000000006</c:v>
                </c:pt>
              </c:numCache>
            </c:numRef>
          </c:val>
          <c:smooth val="0"/>
          <c:extLst>
            <c:ext xmlns:c16="http://schemas.microsoft.com/office/drawing/2014/chart" uri="{C3380CC4-5D6E-409C-BE32-E72D297353CC}">
              <c16:uniqueId val="{00000001-DB3B-416F-A989-9AF26D9BD5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222.63</c:v>
                </c:pt>
                <c:pt idx="1">
                  <c:v>233.93</c:v>
                </c:pt>
                <c:pt idx="2">
                  <c:v>229.77</c:v>
                </c:pt>
                <c:pt idx="3">
                  <c:v>289.27999999999997</c:v>
                </c:pt>
                <c:pt idx="4">
                  <c:v>307.48</c:v>
                </c:pt>
              </c:numCache>
            </c:numRef>
          </c:val>
          <c:extLst>
            <c:ext xmlns:c16="http://schemas.microsoft.com/office/drawing/2014/chart" uri="{C3380CC4-5D6E-409C-BE32-E72D297353CC}">
              <c16:uniqueId val="{00000000-C728-4E41-A1B6-D1B31B8A1C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75.33</c:v>
                </c:pt>
                <c:pt idx="1">
                  <c:v>44.24</c:v>
                </c:pt>
                <c:pt idx="2">
                  <c:v>43.07</c:v>
                </c:pt>
                <c:pt idx="3">
                  <c:v>45.42</c:v>
                </c:pt>
                <c:pt idx="4">
                  <c:v>50.63</c:v>
                </c:pt>
              </c:numCache>
            </c:numRef>
          </c:val>
          <c:smooth val="0"/>
          <c:extLst>
            <c:ext xmlns:c16="http://schemas.microsoft.com/office/drawing/2014/chart" uri="{C3380CC4-5D6E-409C-BE32-E72D297353CC}">
              <c16:uniqueId val="{00000001-C728-4E41-A1B6-D1B31B8A1C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801.63</c:v>
                </c:pt>
                <c:pt idx="1">
                  <c:v>1245.56</c:v>
                </c:pt>
                <c:pt idx="2" formatCode="#,##0.00;&quot;△&quot;#,##0.00">
                  <c:v>0</c:v>
                </c:pt>
                <c:pt idx="3" formatCode="#,##0.00;&quot;△&quot;#,##0.00">
                  <c:v>0</c:v>
                </c:pt>
                <c:pt idx="4">
                  <c:v>149.93</c:v>
                </c:pt>
              </c:numCache>
            </c:numRef>
          </c:val>
          <c:extLst>
            <c:ext xmlns:c16="http://schemas.microsoft.com/office/drawing/2014/chart" uri="{C3380CC4-5D6E-409C-BE32-E72D297353CC}">
              <c16:uniqueId val="{00000000-8E7C-47D0-83F0-3DBFCDB5216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1087.96</c:v>
                </c:pt>
                <c:pt idx="1">
                  <c:v>1258.43</c:v>
                </c:pt>
                <c:pt idx="2">
                  <c:v>1163.75</c:v>
                </c:pt>
                <c:pt idx="3">
                  <c:v>1195.47</c:v>
                </c:pt>
                <c:pt idx="4">
                  <c:v>1168.69</c:v>
                </c:pt>
              </c:numCache>
            </c:numRef>
          </c:val>
          <c:smooth val="0"/>
          <c:extLst>
            <c:ext xmlns:c16="http://schemas.microsoft.com/office/drawing/2014/chart" uri="{C3380CC4-5D6E-409C-BE32-E72D297353CC}">
              <c16:uniqueId val="{00000001-8E7C-47D0-83F0-3DBFCDB5216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98.5</c:v>
                </c:pt>
                <c:pt idx="3">
                  <c:v>126.37</c:v>
                </c:pt>
                <c:pt idx="4">
                  <c:v>100</c:v>
                </c:pt>
              </c:numCache>
            </c:numRef>
          </c:val>
          <c:extLst>
            <c:ext xmlns:c16="http://schemas.microsoft.com/office/drawing/2014/chart" uri="{C3380CC4-5D6E-409C-BE32-E72D297353CC}">
              <c16:uniqueId val="{00000000-865E-469A-AE26-631DB94BA20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59.67</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865E-469A-AE26-631DB94BA20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239.18</c:v>
                </c:pt>
                <c:pt idx="1">
                  <c:v>232.86</c:v>
                </c:pt>
                <c:pt idx="2">
                  <c:v>247.26</c:v>
                </c:pt>
                <c:pt idx="3">
                  <c:v>194.04</c:v>
                </c:pt>
                <c:pt idx="4">
                  <c:v>246.96</c:v>
                </c:pt>
              </c:numCache>
            </c:numRef>
          </c:val>
          <c:extLst>
            <c:ext xmlns:c16="http://schemas.microsoft.com/office/drawing/2014/chart" uri="{C3380CC4-5D6E-409C-BE32-E72D297353CC}">
              <c16:uniqueId val="{00000000-5F40-4DA0-871C-33FC41FFE1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270.60000000000002</c:v>
                </c:pt>
                <c:pt idx="1">
                  <c:v>224.88</c:v>
                </c:pt>
                <c:pt idx="2">
                  <c:v>228.64</c:v>
                </c:pt>
                <c:pt idx="3">
                  <c:v>239.46</c:v>
                </c:pt>
                <c:pt idx="4">
                  <c:v>233.15</c:v>
                </c:pt>
              </c:numCache>
            </c:numRef>
          </c:val>
          <c:smooth val="0"/>
          <c:extLst>
            <c:ext xmlns:c16="http://schemas.microsoft.com/office/drawing/2014/chart" uri="{C3380CC4-5D6E-409C-BE32-E72D297353CC}">
              <c16:uniqueId val="{00000001-5F40-4DA0-871C-33FC41FFE1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5"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福岡県　築上町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16866</v>
      </c>
      <c r="AM8" s="36"/>
      <c r="AN8" s="36"/>
      <c r="AO8" s="36"/>
      <c r="AP8" s="36"/>
      <c r="AQ8" s="36"/>
      <c r="AR8" s="36"/>
      <c r="AS8" s="36"/>
      <c r="AT8" s="37">
        <f>データ!T6</f>
        <v>119.61</v>
      </c>
      <c r="AU8" s="37"/>
      <c r="AV8" s="37"/>
      <c r="AW8" s="37"/>
      <c r="AX8" s="37"/>
      <c r="AY8" s="37"/>
      <c r="AZ8" s="37"/>
      <c r="BA8" s="37"/>
      <c r="BB8" s="37">
        <f>データ!U6</f>
        <v>141.01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64.819999999999993</v>
      </c>
      <c r="J10" s="37"/>
      <c r="K10" s="37"/>
      <c r="L10" s="37"/>
      <c r="M10" s="37"/>
      <c r="N10" s="37"/>
      <c r="O10" s="37"/>
      <c r="P10" s="37">
        <f>データ!P6</f>
        <v>20.8</v>
      </c>
      <c r="Q10" s="37"/>
      <c r="R10" s="37"/>
      <c r="S10" s="37"/>
      <c r="T10" s="37"/>
      <c r="U10" s="37"/>
      <c r="V10" s="37"/>
      <c r="W10" s="37">
        <f>データ!Q6</f>
        <v>100</v>
      </c>
      <c r="X10" s="37"/>
      <c r="Y10" s="37"/>
      <c r="Z10" s="37"/>
      <c r="AA10" s="37"/>
      <c r="AB10" s="37"/>
      <c r="AC10" s="37"/>
      <c r="AD10" s="36">
        <f>データ!R6</f>
        <v>5500</v>
      </c>
      <c r="AE10" s="36"/>
      <c r="AF10" s="36"/>
      <c r="AG10" s="36"/>
      <c r="AH10" s="36"/>
      <c r="AI10" s="36"/>
      <c r="AJ10" s="36"/>
      <c r="AK10" s="2"/>
      <c r="AL10" s="36">
        <f>データ!V6</f>
        <v>3457</v>
      </c>
      <c r="AM10" s="36"/>
      <c r="AN10" s="36"/>
      <c r="AO10" s="36"/>
      <c r="AP10" s="36"/>
      <c r="AQ10" s="36"/>
      <c r="AR10" s="36"/>
      <c r="AS10" s="36"/>
      <c r="AT10" s="37">
        <f>データ!W6</f>
        <v>0.86</v>
      </c>
      <c r="AU10" s="37"/>
      <c r="AV10" s="37"/>
      <c r="AW10" s="37"/>
      <c r="AX10" s="37"/>
      <c r="AY10" s="37"/>
      <c r="AZ10" s="37"/>
      <c r="BA10" s="37"/>
      <c r="BB10" s="37">
        <f>データ!X6</f>
        <v>4019.77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JQrdmm0KOjPHcnSqUJ3pfqyHCiSn0gcS3afhuBXBuC8T4uMKJHUDrsrVYnfBWnxw9+m4YkCda+5dULsf0sjacg==" saltValue="wsna5rcuuE9J0ryDpYS3D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406473</v>
      </c>
      <c r="D6" s="19">
        <f t="shared" si="3"/>
        <v>46</v>
      </c>
      <c r="E6" s="19">
        <f t="shared" si="3"/>
        <v>17</v>
      </c>
      <c r="F6" s="19">
        <f t="shared" si="3"/>
        <v>4</v>
      </c>
      <c r="G6" s="19">
        <f t="shared" si="3"/>
        <v>0</v>
      </c>
      <c r="H6" s="19" t="str">
        <f t="shared" si="3"/>
        <v>福岡県　築上町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64.819999999999993</v>
      </c>
      <c r="P6" s="20">
        <f t="shared" si="3"/>
        <v>20.8</v>
      </c>
      <c r="Q6" s="20">
        <f t="shared" si="3"/>
        <v>100</v>
      </c>
      <c r="R6" s="20">
        <f t="shared" si="3"/>
        <v>5500</v>
      </c>
      <c r="S6" s="20">
        <f t="shared" si="3"/>
        <v>16866</v>
      </c>
      <c r="T6" s="20">
        <f t="shared" si="3"/>
        <v>119.61</v>
      </c>
      <c r="U6" s="20">
        <f t="shared" si="3"/>
        <v>141.01</v>
      </c>
      <c r="V6" s="20">
        <f t="shared" si="3"/>
        <v>3457</v>
      </c>
      <c r="W6" s="20">
        <f t="shared" si="3"/>
        <v>0.86</v>
      </c>
      <c r="X6" s="20">
        <f t="shared" si="3"/>
        <v>4019.77</v>
      </c>
      <c r="Y6" s="21">
        <f>IF(Y7="",NA(),Y7)</f>
        <v>110.64</v>
      </c>
      <c r="Z6" s="21">
        <f t="shared" ref="Z6:AH6" si="4">IF(Z7="",NA(),Z7)</f>
        <v>108.9</v>
      </c>
      <c r="AA6" s="21">
        <f t="shared" si="4"/>
        <v>109.29</v>
      </c>
      <c r="AB6" s="21">
        <f t="shared" si="4"/>
        <v>116.04</v>
      </c>
      <c r="AC6" s="21">
        <f t="shared" si="4"/>
        <v>109.77</v>
      </c>
      <c r="AD6" s="21">
        <f t="shared" si="4"/>
        <v>101.38</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360.63</v>
      </c>
      <c r="AP6" s="21">
        <f t="shared" si="5"/>
        <v>63.96</v>
      </c>
      <c r="AQ6" s="21">
        <f t="shared" si="5"/>
        <v>69.42</v>
      </c>
      <c r="AR6" s="21">
        <f t="shared" si="5"/>
        <v>72.86</v>
      </c>
      <c r="AS6" s="21">
        <f t="shared" si="5"/>
        <v>69.540000000000006</v>
      </c>
      <c r="AT6" s="20" t="str">
        <f>IF(AT7="","",IF(AT7="-","【-】","【"&amp;SUBSTITUTE(TEXT(AT7,"#,##0.00"),"-","△")&amp;"】"))</f>
        <v>【65.73】</v>
      </c>
      <c r="AU6" s="21">
        <f>IF(AU7="",NA(),AU7)</f>
        <v>222.63</v>
      </c>
      <c r="AV6" s="21">
        <f t="shared" ref="AV6:BD6" si="6">IF(AV7="",NA(),AV7)</f>
        <v>233.93</v>
      </c>
      <c r="AW6" s="21">
        <f t="shared" si="6"/>
        <v>229.77</v>
      </c>
      <c r="AX6" s="21">
        <f t="shared" si="6"/>
        <v>289.27999999999997</v>
      </c>
      <c r="AY6" s="21">
        <f t="shared" si="6"/>
        <v>307.48</v>
      </c>
      <c r="AZ6" s="21">
        <f t="shared" si="6"/>
        <v>75.33</v>
      </c>
      <c r="BA6" s="21">
        <f t="shared" si="6"/>
        <v>44.24</v>
      </c>
      <c r="BB6" s="21">
        <f t="shared" si="6"/>
        <v>43.07</v>
      </c>
      <c r="BC6" s="21">
        <f t="shared" si="6"/>
        <v>45.42</v>
      </c>
      <c r="BD6" s="21">
        <f t="shared" si="6"/>
        <v>50.63</v>
      </c>
      <c r="BE6" s="20" t="str">
        <f>IF(BE7="","",IF(BE7="-","【-】","【"&amp;SUBSTITUTE(TEXT(BE7,"#,##0.00"),"-","△")&amp;"】"))</f>
        <v>【48.91】</v>
      </c>
      <c r="BF6" s="21">
        <f>IF(BF7="",NA(),BF7)</f>
        <v>801.63</v>
      </c>
      <c r="BG6" s="21">
        <f t="shared" ref="BG6:BO6" si="7">IF(BG7="",NA(),BG7)</f>
        <v>1245.56</v>
      </c>
      <c r="BH6" s="20">
        <f t="shared" si="7"/>
        <v>0</v>
      </c>
      <c r="BI6" s="20">
        <f t="shared" si="7"/>
        <v>0</v>
      </c>
      <c r="BJ6" s="21">
        <f t="shared" si="7"/>
        <v>149.93</v>
      </c>
      <c r="BK6" s="21">
        <f t="shared" si="7"/>
        <v>1087.96</v>
      </c>
      <c r="BL6" s="21">
        <f t="shared" si="7"/>
        <v>1258.43</v>
      </c>
      <c r="BM6" s="21">
        <f t="shared" si="7"/>
        <v>1163.75</v>
      </c>
      <c r="BN6" s="21">
        <f t="shared" si="7"/>
        <v>1195.47</v>
      </c>
      <c r="BO6" s="21">
        <f t="shared" si="7"/>
        <v>1168.69</v>
      </c>
      <c r="BP6" s="20" t="str">
        <f>IF(BP7="","",IF(BP7="-","【-】","【"&amp;SUBSTITUTE(TEXT(BP7,"#,##0.00"),"-","△")&amp;"】"))</f>
        <v>【1,156.82】</v>
      </c>
      <c r="BQ6" s="21">
        <f>IF(BQ7="",NA(),BQ7)</f>
        <v>100</v>
      </c>
      <c r="BR6" s="21">
        <f t="shared" ref="BR6:BZ6" si="8">IF(BR7="",NA(),BR7)</f>
        <v>100</v>
      </c>
      <c r="BS6" s="21">
        <f t="shared" si="8"/>
        <v>98.5</v>
      </c>
      <c r="BT6" s="21">
        <f t="shared" si="8"/>
        <v>126.37</v>
      </c>
      <c r="BU6" s="21">
        <f t="shared" si="8"/>
        <v>100</v>
      </c>
      <c r="BV6" s="21">
        <f t="shared" si="8"/>
        <v>59.67</v>
      </c>
      <c r="BW6" s="21">
        <f t="shared" si="8"/>
        <v>73.36</v>
      </c>
      <c r="BX6" s="21">
        <f t="shared" si="8"/>
        <v>72.599999999999994</v>
      </c>
      <c r="BY6" s="21">
        <f t="shared" si="8"/>
        <v>69.430000000000007</v>
      </c>
      <c r="BZ6" s="21">
        <f t="shared" si="8"/>
        <v>70.709999999999994</v>
      </c>
      <c r="CA6" s="20" t="str">
        <f>IF(CA7="","",IF(CA7="-","【-】","【"&amp;SUBSTITUTE(TEXT(CA7,"#,##0.00"),"-","△")&amp;"】"))</f>
        <v>【75.33】</v>
      </c>
      <c r="CB6" s="21">
        <f>IF(CB7="",NA(),CB7)</f>
        <v>239.18</v>
      </c>
      <c r="CC6" s="21">
        <f t="shared" ref="CC6:CK6" si="9">IF(CC7="",NA(),CC7)</f>
        <v>232.86</v>
      </c>
      <c r="CD6" s="21">
        <f t="shared" si="9"/>
        <v>247.26</v>
      </c>
      <c r="CE6" s="21">
        <f t="shared" si="9"/>
        <v>194.04</v>
      </c>
      <c r="CF6" s="21">
        <f t="shared" si="9"/>
        <v>246.96</v>
      </c>
      <c r="CG6" s="21">
        <f t="shared" si="9"/>
        <v>270.60000000000002</v>
      </c>
      <c r="CH6" s="21">
        <f t="shared" si="9"/>
        <v>224.88</v>
      </c>
      <c r="CI6" s="21">
        <f t="shared" si="9"/>
        <v>228.64</v>
      </c>
      <c r="CJ6" s="21">
        <f t="shared" si="9"/>
        <v>239.46</v>
      </c>
      <c r="CK6" s="21">
        <f t="shared" si="9"/>
        <v>233.15</v>
      </c>
      <c r="CL6" s="20" t="str">
        <f>IF(CL7="","",IF(CL7="-","【-】","【"&amp;SUBSTITUTE(TEXT(CL7,"#,##0.00"),"-","△")&amp;"】"))</f>
        <v>【215.73】</v>
      </c>
      <c r="CM6" s="21">
        <f>IF(CM7="",NA(),CM7)</f>
        <v>63.3</v>
      </c>
      <c r="CN6" s="21">
        <f t="shared" ref="CN6:CV6" si="10">IF(CN7="",NA(),CN7)</f>
        <v>65.98</v>
      </c>
      <c r="CO6" s="21">
        <f t="shared" si="10"/>
        <v>64.12</v>
      </c>
      <c r="CP6" s="21">
        <f t="shared" si="10"/>
        <v>64.02</v>
      </c>
      <c r="CQ6" s="21">
        <f t="shared" si="10"/>
        <v>63.3</v>
      </c>
      <c r="CR6" s="21">
        <f t="shared" si="10"/>
        <v>37.65</v>
      </c>
      <c r="CS6" s="21">
        <f t="shared" si="10"/>
        <v>42.4</v>
      </c>
      <c r="CT6" s="21">
        <f t="shared" si="10"/>
        <v>42.28</v>
      </c>
      <c r="CU6" s="21">
        <f t="shared" si="10"/>
        <v>41.06</v>
      </c>
      <c r="CV6" s="21">
        <f t="shared" si="10"/>
        <v>42.09</v>
      </c>
      <c r="CW6" s="20" t="str">
        <f>IF(CW7="","",IF(CW7="-","【-】","【"&amp;SUBSTITUTE(TEXT(CW7,"#,##0.00"),"-","△")&amp;"】"))</f>
        <v>【43.28】</v>
      </c>
      <c r="CX6" s="21">
        <f>IF(CX7="",NA(),CX7)</f>
        <v>85.25</v>
      </c>
      <c r="CY6" s="21">
        <f t="shared" ref="CY6:DG6" si="11">IF(CY7="",NA(),CY7)</f>
        <v>84.42</v>
      </c>
      <c r="CZ6" s="21">
        <f t="shared" si="11"/>
        <v>87.2</v>
      </c>
      <c r="DA6" s="21">
        <f t="shared" si="11"/>
        <v>87.41</v>
      </c>
      <c r="DB6" s="21">
        <f t="shared" si="11"/>
        <v>86.95</v>
      </c>
      <c r="DC6" s="21">
        <f t="shared" si="11"/>
        <v>67.37</v>
      </c>
      <c r="DD6" s="21">
        <f t="shared" si="11"/>
        <v>84.19</v>
      </c>
      <c r="DE6" s="21">
        <f t="shared" si="11"/>
        <v>84.34</v>
      </c>
      <c r="DF6" s="21">
        <f t="shared" si="11"/>
        <v>84.34</v>
      </c>
      <c r="DG6" s="21">
        <f t="shared" si="11"/>
        <v>84.73</v>
      </c>
      <c r="DH6" s="20" t="str">
        <f>IF(DH7="","",IF(DH7="-","【-】","【"&amp;SUBSTITUTE(TEXT(DH7,"#,##0.00"),"-","△")&amp;"】"))</f>
        <v>【86.21】</v>
      </c>
      <c r="DI6" s="21">
        <f>IF(DI7="",NA(),DI7)</f>
        <v>11.06</v>
      </c>
      <c r="DJ6" s="21">
        <f t="shared" ref="DJ6:DR6" si="12">IF(DJ7="",NA(),DJ7)</f>
        <v>13.81</v>
      </c>
      <c r="DK6" s="21">
        <f t="shared" si="12"/>
        <v>16.5</v>
      </c>
      <c r="DL6" s="21">
        <f t="shared" si="12"/>
        <v>19.170000000000002</v>
      </c>
      <c r="DM6" s="21">
        <f t="shared" si="12"/>
        <v>21.83</v>
      </c>
      <c r="DN6" s="21">
        <f t="shared" si="12"/>
        <v>13.2</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0.06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406473</v>
      </c>
      <c r="D7" s="23">
        <v>46</v>
      </c>
      <c r="E7" s="23">
        <v>17</v>
      </c>
      <c r="F7" s="23">
        <v>4</v>
      </c>
      <c r="G7" s="23">
        <v>0</v>
      </c>
      <c r="H7" s="23" t="s">
        <v>96</v>
      </c>
      <c r="I7" s="23" t="s">
        <v>97</v>
      </c>
      <c r="J7" s="23" t="s">
        <v>98</v>
      </c>
      <c r="K7" s="23" t="s">
        <v>99</v>
      </c>
      <c r="L7" s="23" t="s">
        <v>100</v>
      </c>
      <c r="M7" s="23" t="s">
        <v>101</v>
      </c>
      <c r="N7" s="24" t="s">
        <v>102</v>
      </c>
      <c r="O7" s="24">
        <v>64.819999999999993</v>
      </c>
      <c r="P7" s="24">
        <v>20.8</v>
      </c>
      <c r="Q7" s="24">
        <v>100</v>
      </c>
      <c r="R7" s="24">
        <v>5500</v>
      </c>
      <c r="S7" s="24">
        <v>16866</v>
      </c>
      <c r="T7" s="24">
        <v>119.61</v>
      </c>
      <c r="U7" s="24">
        <v>141.01</v>
      </c>
      <c r="V7" s="24">
        <v>3457</v>
      </c>
      <c r="W7" s="24">
        <v>0.86</v>
      </c>
      <c r="X7" s="24">
        <v>4019.77</v>
      </c>
      <c r="Y7" s="24">
        <v>110.64</v>
      </c>
      <c r="Z7" s="24">
        <v>108.9</v>
      </c>
      <c r="AA7" s="24">
        <v>109.29</v>
      </c>
      <c r="AB7" s="24">
        <v>116.04</v>
      </c>
      <c r="AC7" s="24">
        <v>109.77</v>
      </c>
      <c r="AD7" s="24">
        <v>101.38</v>
      </c>
      <c r="AE7" s="24">
        <v>105.78</v>
      </c>
      <c r="AF7" s="24">
        <v>106.09</v>
      </c>
      <c r="AG7" s="24">
        <v>106.44</v>
      </c>
      <c r="AH7" s="24">
        <v>107.11</v>
      </c>
      <c r="AI7" s="24">
        <v>105.09</v>
      </c>
      <c r="AJ7" s="24">
        <v>0</v>
      </c>
      <c r="AK7" s="24">
        <v>0</v>
      </c>
      <c r="AL7" s="24">
        <v>0</v>
      </c>
      <c r="AM7" s="24">
        <v>0</v>
      </c>
      <c r="AN7" s="24">
        <v>0</v>
      </c>
      <c r="AO7" s="24">
        <v>360.63</v>
      </c>
      <c r="AP7" s="24">
        <v>63.96</v>
      </c>
      <c r="AQ7" s="24">
        <v>69.42</v>
      </c>
      <c r="AR7" s="24">
        <v>72.86</v>
      </c>
      <c r="AS7" s="24">
        <v>69.540000000000006</v>
      </c>
      <c r="AT7" s="24">
        <v>65.73</v>
      </c>
      <c r="AU7" s="24">
        <v>222.63</v>
      </c>
      <c r="AV7" s="24">
        <v>233.93</v>
      </c>
      <c r="AW7" s="24">
        <v>229.77</v>
      </c>
      <c r="AX7" s="24">
        <v>289.27999999999997</v>
      </c>
      <c r="AY7" s="24">
        <v>307.48</v>
      </c>
      <c r="AZ7" s="24">
        <v>75.33</v>
      </c>
      <c r="BA7" s="24">
        <v>44.24</v>
      </c>
      <c r="BB7" s="24">
        <v>43.07</v>
      </c>
      <c r="BC7" s="24">
        <v>45.42</v>
      </c>
      <c r="BD7" s="24">
        <v>50.63</v>
      </c>
      <c r="BE7" s="24">
        <v>48.91</v>
      </c>
      <c r="BF7" s="24">
        <v>801.63</v>
      </c>
      <c r="BG7" s="24">
        <v>1245.56</v>
      </c>
      <c r="BH7" s="24">
        <v>0</v>
      </c>
      <c r="BI7" s="24">
        <v>0</v>
      </c>
      <c r="BJ7" s="24">
        <v>149.93</v>
      </c>
      <c r="BK7" s="24">
        <v>1087.96</v>
      </c>
      <c r="BL7" s="24">
        <v>1258.43</v>
      </c>
      <c r="BM7" s="24">
        <v>1163.75</v>
      </c>
      <c r="BN7" s="24">
        <v>1195.47</v>
      </c>
      <c r="BO7" s="24">
        <v>1168.69</v>
      </c>
      <c r="BP7" s="24">
        <v>1156.82</v>
      </c>
      <c r="BQ7" s="24">
        <v>100</v>
      </c>
      <c r="BR7" s="24">
        <v>100</v>
      </c>
      <c r="BS7" s="24">
        <v>98.5</v>
      </c>
      <c r="BT7" s="24">
        <v>126.37</v>
      </c>
      <c r="BU7" s="24">
        <v>100</v>
      </c>
      <c r="BV7" s="24">
        <v>59.67</v>
      </c>
      <c r="BW7" s="24">
        <v>73.36</v>
      </c>
      <c r="BX7" s="24">
        <v>72.599999999999994</v>
      </c>
      <c r="BY7" s="24">
        <v>69.430000000000007</v>
      </c>
      <c r="BZ7" s="24">
        <v>70.709999999999994</v>
      </c>
      <c r="CA7" s="24">
        <v>75.33</v>
      </c>
      <c r="CB7" s="24">
        <v>239.18</v>
      </c>
      <c r="CC7" s="24">
        <v>232.86</v>
      </c>
      <c r="CD7" s="24">
        <v>247.26</v>
      </c>
      <c r="CE7" s="24">
        <v>194.04</v>
      </c>
      <c r="CF7" s="24">
        <v>246.96</v>
      </c>
      <c r="CG7" s="24">
        <v>270.60000000000002</v>
      </c>
      <c r="CH7" s="24">
        <v>224.88</v>
      </c>
      <c r="CI7" s="24">
        <v>228.64</v>
      </c>
      <c r="CJ7" s="24">
        <v>239.46</v>
      </c>
      <c r="CK7" s="24">
        <v>233.15</v>
      </c>
      <c r="CL7" s="24">
        <v>215.73</v>
      </c>
      <c r="CM7" s="24">
        <v>63.3</v>
      </c>
      <c r="CN7" s="24">
        <v>65.98</v>
      </c>
      <c r="CO7" s="24">
        <v>64.12</v>
      </c>
      <c r="CP7" s="24">
        <v>64.02</v>
      </c>
      <c r="CQ7" s="24">
        <v>63.3</v>
      </c>
      <c r="CR7" s="24">
        <v>37.65</v>
      </c>
      <c r="CS7" s="24">
        <v>42.4</v>
      </c>
      <c r="CT7" s="24">
        <v>42.28</v>
      </c>
      <c r="CU7" s="24">
        <v>41.06</v>
      </c>
      <c r="CV7" s="24">
        <v>42.09</v>
      </c>
      <c r="CW7" s="24">
        <v>43.28</v>
      </c>
      <c r="CX7" s="24">
        <v>85.25</v>
      </c>
      <c r="CY7" s="24">
        <v>84.42</v>
      </c>
      <c r="CZ7" s="24">
        <v>87.2</v>
      </c>
      <c r="DA7" s="24">
        <v>87.41</v>
      </c>
      <c r="DB7" s="24">
        <v>86.95</v>
      </c>
      <c r="DC7" s="24">
        <v>67.37</v>
      </c>
      <c r="DD7" s="24">
        <v>84.19</v>
      </c>
      <c r="DE7" s="24">
        <v>84.34</v>
      </c>
      <c r="DF7" s="24">
        <v>84.34</v>
      </c>
      <c r="DG7" s="24">
        <v>84.73</v>
      </c>
      <c r="DH7" s="24">
        <v>86.21</v>
      </c>
      <c r="DI7" s="24">
        <v>11.06</v>
      </c>
      <c r="DJ7" s="24">
        <v>13.81</v>
      </c>
      <c r="DK7" s="24">
        <v>16.5</v>
      </c>
      <c r="DL7" s="24">
        <v>19.170000000000002</v>
      </c>
      <c r="DM7" s="24">
        <v>21.83</v>
      </c>
      <c r="DN7" s="24">
        <v>13.2</v>
      </c>
      <c r="DO7" s="24">
        <v>21.36</v>
      </c>
      <c r="DP7" s="24">
        <v>22.79</v>
      </c>
      <c r="DQ7" s="24">
        <v>24.8</v>
      </c>
      <c r="DR7" s="24">
        <v>26.77</v>
      </c>
      <c r="DS7" s="24">
        <v>29.62</v>
      </c>
      <c r="DT7" s="24">
        <v>0</v>
      </c>
      <c r="DU7" s="24">
        <v>0</v>
      </c>
      <c r="DV7" s="24">
        <v>0</v>
      </c>
      <c r="DW7" s="24">
        <v>0</v>
      </c>
      <c r="DX7" s="24">
        <v>0</v>
      </c>
      <c r="DY7" s="24">
        <v>0</v>
      </c>
      <c r="DZ7" s="24">
        <v>0.01</v>
      </c>
      <c r="EA7" s="24">
        <v>0.01</v>
      </c>
      <c r="EB7" s="24">
        <v>0.02</v>
      </c>
      <c r="EC7" s="24">
        <v>7.0000000000000007E-2</v>
      </c>
      <c r="ED7" s="24">
        <v>0.09</v>
      </c>
      <c r="EE7" s="24">
        <v>0</v>
      </c>
      <c r="EF7" s="24">
        <v>0</v>
      </c>
      <c r="EG7" s="24">
        <v>0</v>
      </c>
      <c r="EH7" s="24">
        <v>0</v>
      </c>
      <c r="EI7" s="24">
        <v>0</v>
      </c>
      <c r="EJ7" s="24">
        <v>0.06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山下 秀一</cp:lastModifiedBy>
  <dcterms:created xsi:type="dcterms:W3CDTF">2025-01-24T07:14:17Z</dcterms:created>
  <dcterms:modified xsi:type="dcterms:W3CDTF">2025-01-29T00:25:34Z</dcterms:modified>
  <cp:category/>
</cp:coreProperties>
</file>