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99　作業中\建設課\占用許可様式\HP掲載依頼\"/>
    </mc:Choice>
  </mc:AlternateContent>
  <bookViews>
    <workbookView xWindow="0" yWindow="0" windowWidth="20490" windowHeight="7530"/>
  </bookViews>
  <sheets>
    <sheet name="様式9号" sheetId="16" r:id="rId1"/>
  </sheets>
  <definedNames>
    <definedName name="_xlnm.Print_Area" localSheetId="0">様式9号!$A$3:$AV$44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21" i="16" l="1"/>
  <c r="D33" i="16" l="1"/>
  <c r="T31" i="16"/>
  <c r="Y30" i="16"/>
  <c r="K30" i="16"/>
  <c r="D30" i="16"/>
  <c r="Y29" i="16"/>
  <c r="K29" i="16"/>
  <c r="D29" i="16"/>
  <c r="Y28" i="16"/>
  <c r="K28" i="16"/>
  <c r="D28" i="16"/>
  <c r="CV26" i="16"/>
  <c r="W26" i="16"/>
  <c r="H26" i="16"/>
  <c r="CV25" i="16"/>
  <c r="N25" i="16"/>
  <c r="CV23" i="16"/>
  <c r="I22" i="16"/>
  <c r="CV14" i="16"/>
  <c r="CV13" i="16"/>
  <c r="CV12" i="16"/>
  <c r="N12" i="16"/>
  <c r="CV9" i="16"/>
  <c r="DA3" i="16"/>
  <c r="CY3" i="16"/>
  <c r="CV3" i="16"/>
  <c r="CW3" i="16" s="1"/>
  <c r="D38" i="16" l="1"/>
</calcChain>
</file>

<file path=xl/sharedStrings.xml><?xml version="1.0" encoding="utf-8"?>
<sst xmlns="http://schemas.openxmlformats.org/spreadsheetml/2006/main" count="65" uniqueCount="48">
  <si>
    <t>令和</t>
    <rPh sb="0" eb="2">
      <t>レイワ</t>
    </rPh>
    <phoneticPr fontId="2"/>
  </si>
  <si>
    <t>申請</t>
    <rPh sb="0" eb="2">
      <t>シンセイ</t>
    </rPh>
    <phoneticPr fontId="2"/>
  </si>
  <si>
    <t>〒</t>
    <phoneticPr fontId="2"/>
  </si>
  <si>
    <t>路線名</t>
    <rPh sb="0" eb="2">
      <t>ロセン</t>
    </rPh>
    <rPh sb="2" eb="3">
      <t>メイ</t>
    </rPh>
    <phoneticPr fontId="2"/>
  </si>
  <si>
    <t>町道</t>
    <rPh sb="0" eb="2">
      <t>チョウドウ</t>
    </rPh>
    <phoneticPr fontId="2"/>
  </si>
  <si>
    <t>車道</t>
    <rPh sb="0" eb="2">
      <t>シャドウ</t>
    </rPh>
    <phoneticPr fontId="2"/>
  </si>
  <si>
    <t>歩道</t>
    <rPh sb="0" eb="2">
      <t>ホドウ</t>
    </rPh>
    <phoneticPr fontId="2"/>
  </si>
  <si>
    <t>その他</t>
    <rPh sb="2" eb="3">
      <t>タ</t>
    </rPh>
    <phoneticPr fontId="2"/>
  </si>
  <si>
    <t>号線</t>
    <rPh sb="0" eb="2">
      <t>ゴウセン</t>
    </rPh>
    <phoneticPr fontId="2"/>
  </si>
  <si>
    <t>場　所</t>
    <rPh sb="0" eb="1">
      <t>バ</t>
    </rPh>
    <rPh sb="2" eb="3">
      <t>ショ</t>
    </rPh>
    <phoneticPr fontId="2"/>
  </si>
  <si>
    <t>福岡県築上郡築上町大字</t>
    <rPh sb="0" eb="3">
      <t>フクオカケン</t>
    </rPh>
    <rPh sb="3" eb="6">
      <t>チクジョウグン</t>
    </rPh>
    <rPh sb="6" eb="9">
      <t>チクジョウマチ</t>
    </rPh>
    <rPh sb="9" eb="11">
      <t>オオアザ</t>
    </rPh>
    <phoneticPr fontId="2"/>
  </si>
  <si>
    <t>占用の場所</t>
    <rPh sb="0" eb="2">
      <t>センヨウ</t>
    </rPh>
    <rPh sb="3" eb="5">
      <t>バショ</t>
    </rPh>
    <phoneticPr fontId="2"/>
  </si>
  <si>
    <t>起点</t>
    <rPh sb="0" eb="2">
      <t>キテン</t>
    </rPh>
    <phoneticPr fontId="2"/>
  </si>
  <si>
    <t>平面図</t>
    <rPh sb="0" eb="3">
      <t>ヘイメンズ</t>
    </rPh>
    <phoneticPr fontId="2"/>
  </si>
  <si>
    <t>縦断図</t>
    <rPh sb="0" eb="2">
      <t>ジュウダン</t>
    </rPh>
    <rPh sb="2" eb="3">
      <t>ズ</t>
    </rPh>
    <phoneticPr fontId="2"/>
  </si>
  <si>
    <t>横断図</t>
    <rPh sb="0" eb="3">
      <t>オウダンズ</t>
    </rPh>
    <phoneticPr fontId="2"/>
  </si>
  <si>
    <t>求積図</t>
    <rPh sb="0" eb="2">
      <t>キュウセキ</t>
    </rPh>
    <rPh sb="2" eb="3">
      <t>ズ</t>
    </rPh>
    <phoneticPr fontId="2"/>
  </si>
  <si>
    <t>設計図</t>
    <rPh sb="0" eb="3">
      <t>セッケイズ</t>
    </rPh>
    <phoneticPr fontId="2"/>
  </si>
  <si>
    <t>番地</t>
    <rPh sb="0" eb="2">
      <t>バンチ</t>
    </rPh>
    <phoneticPr fontId="2"/>
  </si>
  <si>
    <t>番地まで</t>
    <rPh sb="0" eb="2">
      <t>バンチ</t>
    </rPh>
    <phoneticPr fontId="2"/>
  </si>
  <si>
    <t>工 作 物 ・
物 件 又 は
施設の構造</t>
    <rPh sb="0" eb="1">
      <t>コウ</t>
    </rPh>
    <rPh sb="2" eb="3">
      <t>サク</t>
    </rPh>
    <rPh sb="4" eb="5">
      <t>モノ</t>
    </rPh>
    <rPh sb="8" eb="9">
      <t>モノ</t>
    </rPh>
    <rPh sb="10" eb="11">
      <t>ケン</t>
    </rPh>
    <rPh sb="12" eb="13">
      <t>マタ</t>
    </rPh>
    <rPh sb="16" eb="18">
      <t>シセツ</t>
    </rPh>
    <rPh sb="19" eb="21">
      <t>コウゾウ</t>
    </rPh>
    <phoneticPr fontId="2"/>
  </si>
  <si>
    <t>名　称</t>
    <rPh sb="0" eb="1">
      <t>ナ</t>
    </rPh>
    <rPh sb="2" eb="3">
      <t>ショウ</t>
    </rPh>
    <phoneticPr fontId="2"/>
  </si>
  <si>
    <t>規　模</t>
    <rPh sb="0" eb="1">
      <t>キ</t>
    </rPh>
    <rPh sb="2" eb="3">
      <t>ボ</t>
    </rPh>
    <phoneticPr fontId="2"/>
  </si>
  <si>
    <t>数　量</t>
    <rPh sb="0" eb="1">
      <t>カズ</t>
    </rPh>
    <rPh sb="2" eb="3">
      <t>リョウ</t>
    </rPh>
    <phoneticPr fontId="2"/>
  </si>
  <si>
    <t>占用の期間</t>
    <rPh sb="0" eb="2">
      <t>センヨウ</t>
    </rPh>
    <rPh sb="3" eb="5">
      <t>キカン</t>
    </rPh>
    <phoneticPr fontId="2"/>
  </si>
  <si>
    <t>許可の日から</t>
    <rPh sb="0" eb="2">
      <t>キョカ</t>
    </rPh>
    <rPh sb="3" eb="4">
      <t>ヒ</t>
    </rPh>
    <phoneticPr fontId="2"/>
  </si>
  <si>
    <t>工事の期間</t>
    <rPh sb="0" eb="2">
      <t>コウジ</t>
    </rPh>
    <rPh sb="3" eb="5">
      <t>キカン</t>
    </rPh>
    <phoneticPr fontId="2"/>
  </si>
  <si>
    <t>工事実施
の 方 法</t>
    <rPh sb="0" eb="2">
      <t>コウジ</t>
    </rPh>
    <rPh sb="2" eb="4">
      <t>ジッシ</t>
    </rPh>
    <rPh sb="7" eb="8">
      <t>カタ</t>
    </rPh>
    <rPh sb="9" eb="10">
      <t>ホウ</t>
    </rPh>
    <phoneticPr fontId="2"/>
  </si>
  <si>
    <t>備　考</t>
    <rPh sb="0" eb="1">
      <t>ビ</t>
    </rPh>
    <rPh sb="2" eb="3">
      <t>コウ</t>
    </rPh>
    <phoneticPr fontId="2"/>
  </si>
  <si>
    <t>番地から　終点</t>
    <rPh sb="0" eb="2">
      <t>バンチ</t>
    </rPh>
    <rPh sb="5" eb="7">
      <t>シュウテン</t>
    </rPh>
    <phoneticPr fontId="2"/>
  </si>
  <si>
    <t>まで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</si>
  <si>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</si>
  <si>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</si>
  <si>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</si>
  <si>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</si>
  <si>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担当者氏名</t>
    <rPh sb="0" eb="3">
      <t>タントウシャ</t>
    </rPh>
    <rPh sb="3" eb="5">
      <t>シメイ</t>
    </rPh>
    <phoneticPr fontId="2"/>
  </si>
  <si>
    <t>所属</t>
    <rPh sb="0" eb="2">
      <t>ショゾク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</si>
  <si>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</si>
  <si>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ナ</t>
    </rPh>
    <phoneticPr fontId="2"/>
  </si>
  <si>
    <t>印</t>
    <rPh sb="0" eb="1">
      <t>イン</t>
    </rPh>
    <phoneticPr fontId="2"/>
  </si>
  <si>
    <t>間</t>
    <rPh sb="0" eb="1">
      <t>カン</t>
    </rPh>
    <phoneticPr fontId="2"/>
  </si>
  <si>
    <t>－</t>
    <phoneticPr fontId="2"/>
  </si>
  <si>
    <t>築上町長　　　　　　　　様</t>
    <rPh sb="12" eb="13">
      <t>サマ</t>
    </rPh>
    <phoneticPr fontId="2"/>
  </si>
  <si>
    <t>T　E　L</t>
    <phoneticPr fontId="2"/>
  </si>
  <si>
    <t>工事完了日</t>
    <rPh sb="0" eb="2">
      <t>コウジ</t>
    </rPh>
    <rPh sb="2" eb="4">
      <t>カンリョウ</t>
    </rPh>
    <rPh sb="4" eb="5">
      <t>ビ</t>
    </rPh>
    <phoneticPr fontId="2"/>
  </si>
  <si>
    <t>様式第９号（第９条、第１０条関係）</t>
    <phoneticPr fontId="2"/>
  </si>
  <si>
    <t>　　　年　　月　　日付け　築建第　　　　　　号で許可を受けた道路占用工事が下記のとおり完了したので、築上町道路占用に関する規則第９条の規定により届け出ます。</t>
    <rPh sb="63" eb="64">
      <t>ダイ</t>
    </rPh>
    <rPh sb="65" eb="66">
      <t>ジョウ</t>
    </rPh>
    <rPh sb="67" eb="69">
      <t>キテイ</t>
    </rPh>
    <rPh sb="72" eb="73">
      <t>トド</t>
    </rPh>
    <rPh sb="74" eb="75">
      <t>デ</t>
    </rPh>
    <phoneticPr fontId="2"/>
  </si>
  <si>
    <t>道路占用工事完了届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</si>
</sst>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&quot; 本&quot;"/>
    <numFmt numFmtId="178" formatCode="#&quot; m&quot;"/>
    <numFmt numFmtId="179" formatCode="#&quot; ㎡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Border="1">
      <alignment vertical="center"/>
    </xf>
    <xf numFmtId="14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176" fontId="5" fillId="0" borderId="9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0" fontId="5" fillId="0" borderId="0" xfId="0" applyFont="1" applyBorder="1" applyAlignment="1">
      <alignment shrinkToFit="1"/>
    </xf>
    <xf numFmtId="0" fontId="3" fillId="0" borderId="0" xfId="0" applyFont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33" xfId="0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38" fontId="3" fillId="0" borderId="12" xfId="1" applyFont="1" applyBorder="1" applyAlignment="1">
      <alignment vertical="center"/>
    </xf>
    <xf numFmtId="0" fontId="5" fillId="0" borderId="12" xfId="0" applyFont="1" applyBorder="1" applyAlignment="1">
      <alignment shrinkToFit="1"/>
    </xf>
    <xf numFmtId="0" fontId="9" fillId="0" borderId="12" xfId="0" applyFont="1" applyBorder="1" applyAlignment="1"/>
    <xf numFmtId="0" fontId="3" fillId="0" borderId="0" xfId="0" applyFont="1" applyAlignment="1">
      <alignment horizontal="left" vertical="center" indent="1"/>
    </xf>
    <xf numFmtId="14" fontId="3" fillId="0" borderId="0" xfId="0" applyNumberFormat="1" applyFont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8" fillId="0" borderId="33" xfId="0" applyFont="1" applyBorder="1" applyAlignment="1">
      <alignment horizontal="left" vertical="center" indent="1" shrinkToFit="1"/>
    </xf>
    <xf numFmtId="0" fontId="8" fillId="0" borderId="3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178" fontId="3" fillId="0" borderId="23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 shrinkToFit="1"/>
    </xf>
    <xf numFmtId="179" fontId="3" fillId="0" borderId="11" xfId="0" applyNumberFormat="1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 shrinkToFit="1"/>
    </xf>
    <xf numFmtId="176" fontId="5" fillId="0" borderId="29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textRotation="255"/>
    </xf>
    <xf numFmtId="0" fontId="5" fillId="0" borderId="29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strike/>
      </font>
    </dxf>
    <dxf>
      <font>
        <strike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49"/>
  <sheetViews>
    <sheetView showZeros="0" tabSelected="1" view="pageBreakPreview" zoomScaleNormal="130" zoomScaleSheetLayoutView="100" workbookViewId="0">
      <selection activeCell="AF6" sqref="AF6"/>
    </sheetView>
  </sheetViews>
  <sheetFormatPr defaultColWidth="8.625" defaultRowHeight="13.5" x14ac:dyDescent="0.4"/>
  <cols>
    <col min="1" max="15" width="3.125" style="3" customWidth="1"/>
    <col min="16" max="48" width="1" style="3" customWidth="1"/>
    <col min="49" max="60" width="3.125" style="4" customWidth="1"/>
    <col min="61" max="93" width="1" style="4" customWidth="1"/>
    <col min="94" max="94" width="3.125" style="4" customWidth="1"/>
    <col min="95" max="95" width="8.625" style="3"/>
    <col min="96" max="96" width="10" style="3" bestFit="1" customWidth="1"/>
    <col min="97" max="97" width="3.375" style="3" customWidth="1"/>
    <col min="98" max="98" width="4.125" style="3" customWidth="1"/>
    <col min="99" max="99" width="8.625" style="3"/>
    <col min="100" max="100" width="5.25" style="3" bestFit="1" customWidth="1"/>
    <col min="101" max="101" width="5.125" style="3" customWidth="1"/>
    <col min="102" max="102" width="3.375" style="3" bestFit="1" customWidth="1"/>
    <col min="103" max="103" width="3.5" style="3" customWidth="1"/>
    <col min="104" max="104" width="3.375" style="3" bestFit="1" customWidth="1"/>
    <col min="105" max="105" width="3.5" style="3" customWidth="1"/>
    <col min="106" max="106" width="3.375" style="3" bestFit="1" customWidth="1"/>
    <col min="107" max="16384" width="8.625" style="3"/>
  </cols>
  <sheetData>
    <row r="3" spans="1:106" ht="12.95" customHeight="1" x14ac:dyDescent="0.4">
      <c r="A3" s="90" t="s">
        <v>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AV3" s="4"/>
      <c r="AW3" s="5"/>
      <c r="AX3" s="5"/>
      <c r="AY3" s="5"/>
      <c r="AZ3" s="5"/>
      <c r="BA3" s="5"/>
      <c r="BB3" s="5"/>
      <c r="BC3" s="5"/>
      <c r="BD3" s="5"/>
      <c r="CU3" s="6" t="s">
        <v>1</v>
      </c>
      <c r="CV3" s="6" t="e">
        <f>IF(#REF!="",#REF!,IF(VLOOKUP(#REF!,#REF!,8,0)&lt;#REF!,#REF!,#REF!))</f>
        <v>#REF!</v>
      </c>
      <c r="CW3" s="6" t="e">
        <f>YEAR(VLOOKUP(#REF!,#REF!,8,0))-YEAR(VLOOKUP(CV3,#REF!,2,0))+1</f>
        <v>#REF!</v>
      </c>
      <c r="CX3" s="3" t="s">
        <v>31</v>
      </c>
      <c r="CY3" s="3" t="e">
        <f>MONTH(VLOOKUP(#REF!,#REF!,8,0))</f>
        <v>#REF!</v>
      </c>
      <c r="CZ3" s="3" t="s">
        <v>32</v>
      </c>
      <c r="DA3" s="3" t="e">
        <f>DAY(VLOOKUP(#REF!,#REF!,8,0))</f>
        <v>#REF!</v>
      </c>
      <c r="DB3" s="3" t="s">
        <v>33</v>
      </c>
    </row>
    <row r="4" spans="1:106" ht="18" customHeight="1" x14ac:dyDescent="0.4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AV4" s="4"/>
      <c r="AW4" s="5"/>
      <c r="AX4" s="5"/>
      <c r="AY4" s="5"/>
      <c r="AZ4" s="5"/>
      <c r="BA4" s="5"/>
      <c r="BB4" s="5"/>
      <c r="BC4" s="5"/>
      <c r="BD4" s="5"/>
      <c r="CU4" s="6"/>
      <c r="CV4" s="6"/>
      <c r="CW4" s="6"/>
    </row>
    <row r="5" spans="1:106" ht="18" customHeight="1" x14ac:dyDescent="0.4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AV5" s="4"/>
      <c r="AW5" s="5"/>
      <c r="AX5" s="5"/>
      <c r="AY5" s="5"/>
      <c r="AZ5" s="5"/>
      <c r="BA5" s="5"/>
      <c r="BB5" s="5"/>
      <c r="BC5" s="5"/>
      <c r="BD5" s="5"/>
      <c r="CU5" s="6"/>
      <c r="CV5" s="6"/>
      <c r="CW5" s="6"/>
    </row>
    <row r="6" spans="1:106" ht="18" customHeight="1" x14ac:dyDescent="0.4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AV6" s="4"/>
      <c r="AW6" s="5"/>
      <c r="AX6" s="5"/>
      <c r="AY6" s="5"/>
      <c r="AZ6" s="5"/>
      <c r="BA6" s="5"/>
      <c r="BB6" s="5"/>
      <c r="BC6" s="5"/>
      <c r="BD6" s="5"/>
      <c r="CU6" s="6"/>
      <c r="CV6" s="6"/>
      <c r="CW6" s="6"/>
    </row>
    <row r="7" spans="1:106" ht="18" customHeight="1" x14ac:dyDescent="0.4"/>
    <row r="8" spans="1:106" ht="18" customHeight="1" x14ac:dyDescent="0.4">
      <c r="J8" s="94" t="s">
        <v>47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36"/>
      <c r="W8" s="36"/>
      <c r="BD8" s="7"/>
      <c r="BE8" s="7"/>
      <c r="BF8" s="7"/>
      <c r="BG8" s="7"/>
      <c r="BH8" s="7"/>
      <c r="BI8" s="7"/>
      <c r="BJ8" s="7"/>
      <c r="BK8" s="7"/>
      <c r="BL8" s="8"/>
      <c r="BM8" s="8"/>
      <c r="BN8" s="8"/>
      <c r="BO8" s="9"/>
      <c r="BP8" s="9"/>
      <c r="CV8" s="6"/>
    </row>
    <row r="9" spans="1:106" ht="18" customHeight="1" x14ac:dyDescent="0.4"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36"/>
      <c r="W9" s="36"/>
      <c r="BD9" s="7"/>
      <c r="BE9" s="7"/>
      <c r="BF9" s="7"/>
      <c r="BG9" s="7"/>
      <c r="BH9" s="7"/>
      <c r="BI9" s="7"/>
      <c r="BJ9" s="7"/>
      <c r="BK9" s="7"/>
      <c r="BL9" s="8"/>
      <c r="BM9" s="8"/>
      <c r="BN9" s="8"/>
      <c r="BO9" s="9"/>
      <c r="BP9" s="9"/>
      <c r="CV9" s="6" t="e">
        <f>VLOOKUP(#REF!,#REF!,12,0)</f>
        <v>#REF!</v>
      </c>
    </row>
    <row r="10" spans="1:106" s="1" customFormat="1" ht="18" customHeight="1" x14ac:dyDescent="0.4">
      <c r="X10" s="10"/>
      <c r="Y10" s="89"/>
      <c r="Z10" s="89"/>
      <c r="AA10" s="89"/>
      <c r="AB10" s="89"/>
      <c r="AC10" s="89"/>
      <c r="AD10" s="89"/>
      <c r="AE10" s="89"/>
      <c r="AF10" s="89"/>
      <c r="AG10" s="89"/>
      <c r="AH10" s="89" t="s">
        <v>31</v>
      </c>
      <c r="AI10" s="89"/>
      <c r="AJ10" s="89"/>
      <c r="AK10" s="89"/>
      <c r="AL10" s="89"/>
      <c r="AM10" s="89"/>
      <c r="AN10" s="89" t="s">
        <v>32</v>
      </c>
      <c r="AO10" s="89"/>
      <c r="AP10" s="89"/>
      <c r="AQ10" s="89"/>
      <c r="AR10" s="89"/>
      <c r="AS10" s="89"/>
      <c r="AT10" s="89" t="s">
        <v>33</v>
      </c>
      <c r="AU10" s="89"/>
      <c r="AV10" s="89"/>
    </row>
    <row r="11" spans="1:106" s="1" customFormat="1" ht="18" customHeight="1" x14ac:dyDescent="0.4">
      <c r="A11" s="11" t="s">
        <v>42</v>
      </c>
      <c r="B11" s="11"/>
    </row>
    <row r="12" spans="1:106" ht="18" customHeight="1" x14ac:dyDescent="0.4">
      <c r="G12" s="4"/>
      <c r="L12" s="86" t="s">
        <v>2</v>
      </c>
      <c r="M12" s="86" t="s">
        <v>2</v>
      </c>
      <c r="N12" s="86" t="e">
        <f>VLOOKUP(#REF!,#REF!,9,0)</f>
        <v>#REF!</v>
      </c>
      <c r="O12" s="87"/>
      <c r="P12" s="87"/>
      <c r="Q12" s="87"/>
      <c r="R12" s="87"/>
      <c r="S12" s="87"/>
      <c r="T12" s="87"/>
      <c r="U12" s="87"/>
      <c r="V12" s="88" t="s">
        <v>41</v>
      </c>
      <c r="W12" s="88"/>
      <c r="X12" s="88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7"/>
      <c r="BF12" s="12"/>
      <c r="BG12" s="5"/>
      <c r="BH12" s="5"/>
      <c r="BI12" s="5"/>
      <c r="BJ12" s="5"/>
      <c r="BK12" s="5"/>
      <c r="BL12" s="5"/>
      <c r="BM12" s="5"/>
      <c r="CO12" s="13"/>
      <c r="CU12" s="14" t="s">
        <v>13</v>
      </c>
      <c r="CV12" s="6" t="e">
        <f>VLOOKUP(#REF!,#REF!,42,0)</f>
        <v>#REF!</v>
      </c>
    </row>
    <row r="13" spans="1:106" ht="18" customHeight="1" x14ac:dyDescent="0.4">
      <c r="L13" s="82" t="s">
        <v>37</v>
      </c>
      <c r="M13" s="82"/>
      <c r="N13" s="82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BF13" s="5"/>
      <c r="BG13" s="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U13" s="14" t="s">
        <v>14</v>
      </c>
      <c r="CV13" s="6" t="e">
        <f>VLOOKUP(#REF!,#REF!,43,0)</f>
        <v>#REF!</v>
      </c>
    </row>
    <row r="14" spans="1:106" ht="18" customHeight="1" x14ac:dyDescent="0.4">
      <c r="L14" s="82" t="s">
        <v>38</v>
      </c>
      <c r="M14" s="82"/>
      <c r="N14" s="82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59"/>
      <c r="AS14" s="59" t="s">
        <v>39</v>
      </c>
      <c r="AT14" s="59"/>
      <c r="AU14" s="59"/>
      <c r="AV14" s="59"/>
      <c r="BF14" s="5"/>
      <c r="BG14" s="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U14" s="14" t="s">
        <v>15</v>
      </c>
      <c r="CV14" s="6" t="e">
        <f>VLOOKUP(#REF!,#REF!,44,0)</f>
        <v>#REF!</v>
      </c>
    </row>
    <row r="15" spans="1:106" s="1" customFormat="1" ht="18" customHeight="1" x14ac:dyDescent="0.4">
      <c r="L15" s="82" t="s">
        <v>36</v>
      </c>
      <c r="M15" s="82"/>
      <c r="N15" s="82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</row>
    <row r="16" spans="1:106" s="1" customFormat="1" ht="18" customHeight="1" x14ac:dyDescent="0.4">
      <c r="L16" s="82" t="s">
        <v>35</v>
      </c>
      <c r="M16" s="82"/>
      <c r="N16" s="8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</row>
    <row r="17" spans="1:113" s="1" customFormat="1" ht="18" customHeight="1" x14ac:dyDescent="0.4">
      <c r="L17" s="82" t="s">
        <v>43</v>
      </c>
      <c r="M17" s="82"/>
      <c r="N17" s="82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</row>
    <row r="18" spans="1:113" s="1" customFormat="1" ht="18" customHeight="1" x14ac:dyDescent="0.4">
      <c r="A18" s="11"/>
      <c r="B18" s="11"/>
      <c r="U18" s="16"/>
      <c r="V18" s="16"/>
      <c r="W18" s="16"/>
      <c r="X18" s="16"/>
    </row>
    <row r="19" spans="1:113" s="1" customFormat="1" ht="18" customHeight="1" x14ac:dyDescent="0.4">
      <c r="A19" s="95" t="s">
        <v>46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</row>
    <row r="20" spans="1:113" s="1" customFormat="1" ht="18" customHeight="1" thickBot="1" x14ac:dyDescent="0.4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</row>
    <row r="21" spans="1:113" ht="18" customHeight="1" x14ac:dyDescent="0.4">
      <c r="A21" s="97" t="s">
        <v>44</v>
      </c>
      <c r="B21" s="98"/>
      <c r="C21" s="98"/>
      <c r="D21" s="60"/>
      <c r="E21" s="61"/>
      <c r="F21" s="61"/>
      <c r="G21" s="61"/>
      <c r="H21" s="61"/>
      <c r="I21" s="61"/>
      <c r="J21" s="61" t="s">
        <v>31</v>
      </c>
      <c r="K21" s="61"/>
      <c r="L21" s="61" t="s">
        <v>32</v>
      </c>
      <c r="M21" s="61"/>
      <c r="N21" s="61" t="s">
        <v>34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2"/>
      <c r="AW21" s="5"/>
      <c r="AX21" s="5"/>
      <c r="AY21" s="5"/>
      <c r="AZ21" s="5"/>
      <c r="BA21" s="5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5"/>
      <c r="BN21" s="5"/>
      <c r="BO21" s="5"/>
      <c r="BP21" s="5"/>
      <c r="BQ21" s="5"/>
      <c r="BR21" s="5"/>
      <c r="BS21" s="17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12"/>
      <c r="CU21" s="58" t="s">
        <v>16</v>
      </c>
      <c r="CV21" s="52" t="e">
        <f>VLOOKUP(#REF!,#REF!,47,0)</f>
        <v>#REF!</v>
      </c>
    </row>
    <row r="22" spans="1:113" ht="3" customHeight="1" x14ac:dyDescent="0.4">
      <c r="A22" s="99" t="s">
        <v>11</v>
      </c>
      <c r="B22" s="72"/>
      <c r="C22" s="72"/>
      <c r="D22" s="71" t="s">
        <v>3</v>
      </c>
      <c r="E22" s="72"/>
      <c r="F22" s="72"/>
      <c r="G22" s="70" t="s">
        <v>4</v>
      </c>
      <c r="H22" s="70"/>
      <c r="I22" s="78" t="str">
        <f>IF(ISERROR(VLOOKUP(#REF!,#REF!,14,0)),"",VLOOKUP(#REF!,#REF!,14,0))</f>
        <v/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0" t="s">
        <v>8</v>
      </c>
      <c r="U22" s="70"/>
      <c r="V22" s="70"/>
      <c r="W22" s="70"/>
      <c r="X22" s="70"/>
      <c r="Y22" s="80"/>
      <c r="Z22" s="19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27"/>
      <c r="AS22" s="27"/>
      <c r="AT22" s="27"/>
      <c r="AU22" s="27"/>
      <c r="AV22" s="53"/>
      <c r="AW22" s="5"/>
      <c r="AX22" s="5"/>
      <c r="AY22" s="5"/>
      <c r="AZ22" s="5"/>
      <c r="BA22" s="5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5"/>
      <c r="BN22" s="5"/>
      <c r="BO22" s="5"/>
      <c r="BP22" s="5"/>
      <c r="BQ22" s="5"/>
      <c r="BR22" s="5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2"/>
      <c r="CL22" s="12"/>
      <c r="CM22" s="12"/>
      <c r="CN22" s="12"/>
      <c r="CO22" s="12"/>
      <c r="CV22" s="6"/>
    </row>
    <row r="23" spans="1:113" ht="18" customHeight="1" x14ac:dyDescent="0.4">
      <c r="A23" s="99"/>
      <c r="B23" s="72"/>
      <c r="C23" s="72"/>
      <c r="D23" s="71"/>
      <c r="E23" s="72"/>
      <c r="F23" s="72"/>
      <c r="G23" s="70"/>
      <c r="H23" s="70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0"/>
      <c r="U23" s="70"/>
      <c r="V23" s="70"/>
      <c r="W23" s="70"/>
      <c r="X23" s="70"/>
      <c r="Y23" s="80"/>
      <c r="Z23" s="19"/>
      <c r="AA23" s="70" t="s">
        <v>5</v>
      </c>
      <c r="AB23" s="70"/>
      <c r="AC23" s="70"/>
      <c r="AD23" s="70"/>
      <c r="AE23" s="70"/>
      <c r="AF23" s="5"/>
      <c r="AG23" s="5"/>
      <c r="AH23" s="70" t="s">
        <v>6</v>
      </c>
      <c r="AI23" s="70"/>
      <c r="AJ23" s="70"/>
      <c r="AK23" s="70"/>
      <c r="AL23" s="70"/>
      <c r="AM23" s="5"/>
      <c r="AN23" s="5"/>
      <c r="AO23" s="70" t="s">
        <v>7</v>
      </c>
      <c r="AP23" s="70"/>
      <c r="AQ23" s="70"/>
      <c r="AR23" s="70"/>
      <c r="AS23" s="70"/>
      <c r="AT23" s="70"/>
      <c r="AU23" s="70"/>
      <c r="AV23" s="54"/>
      <c r="AW23" s="5"/>
      <c r="AX23" s="5"/>
      <c r="AY23" s="5"/>
      <c r="AZ23" s="5"/>
      <c r="BA23" s="5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5"/>
      <c r="BN23" s="5"/>
      <c r="BO23" s="5"/>
      <c r="BP23" s="5"/>
      <c r="BQ23" s="5"/>
      <c r="BR23" s="5"/>
      <c r="BS23" s="17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12"/>
      <c r="CU23" s="14" t="s">
        <v>16</v>
      </c>
      <c r="CV23" s="6" t="e">
        <f>VLOOKUP(#REF!,#REF!,47,0)</f>
        <v>#REF!</v>
      </c>
    </row>
    <row r="24" spans="1:113" ht="3" customHeight="1" x14ac:dyDescent="0.4">
      <c r="A24" s="99"/>
      <c r="B24" s="72"/>
      <c r="C24" s="72"/>
      <c r="D24" s="71"/>
      <c r="E24" s="72"/>
      <c r="F24" s="72"/>
      <c r="G24" s="77"/>
      <c r="H24" s="77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7"/>
      <c r="U24" s="77"/>
      <c r="V24" s="77"/>
      <c r="W24" s="77"/>
      <c r="X24" s="77"/>
      <c r="Y24" s="81"/>
      <c r="Z24" s="21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3"/>
      <c r="AS24" s="23"/>
      <c r="AT24" s="23"/>
      <c r="AU24" s="23"/>
      <c r="AV24" s="55"/>
      <c r="AW24" s="5"/>
      <c r="AX24" s="5"/>
      <c r="AY24" s="5"/>
      <c r="AZ24" s="5"/>
      <c r="BA24" s="5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5"/>
      <c r="BN24" s="5"/>
      <c r="BO24" s="5"/>
      <c r="BP24" s="5"/>
      <c r="BQ24" s="5"/>
      <c r="BR24" s="5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2"/>
      <c r="CL24" s="12"/>
      <c r="CM24" s="12"/>
      <c r="CN24" s="12"/>
      <c r="CO24" s="12"/>
      <c r="CV24" s="6"/>
    </row>
    <row r="25" spans="1:113" ht="18" customHeight="1" x14ac:dyDescent="0.4">
      <c r="A25" s="99"/>
      <c r="B25" s="72"/>
      <c r="C25" s="72"/>
      <c r="D25" s="71" t="s">
        <v>9</v>
      </c>
      <c r="E25" s="72"/>
      <c r="F25" s="72"/>
      <c r="G25" s="73" t="s">
        <v>10</v>
      </c>
      <c r="H25" s="73"/>
      <c r="I25" s="73"/>
      <c r="J25" s="73"/>
      <c r="K25" s="73"/>
      <c r="L25" s="73"/>
      <c r="M25" s="73"/>
      <c r="N25" s="74" t="str">
        <f>IF(ISERROR(VLOOKUP(#REF!,#REF!,16,0)),"",VLOOKUP(#REF!,#REF!,16,0))</f>
        <v/>
      </c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5" t="s">
        <v>18</v>
      </c>
      <c r="AO25" s="75"/>
      <c r="AP25" s="75"/>
      <c r="AQ25" s="75"/>
      <c r="AR25" s="75"/>
      <c r="AS25" s="75"/>
      <c r="AT25" s="75"/>
      <c r="AU25" s="75"/>
      <c r="AV25" s="76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U25" s="14" t="s">
        <v>17</v>
      </c>
      <c r="CV25" s="6" t="e">
        <f>VLOOKUP(#REF!,#REF!,48,0)</f>
        <v>#REF!</v>
      </c>
    </row>
    <row r="26" spans="1:113" ht="18" customHeight="1" x14ac:dyDescent="0.4">
      <c r="A26" s="99"/>
      <c r="B26" s="72"/>
      <c r="C26" s="72"/>
      <c r="D26" s="100" t="s">
        <v>12</v>
      </c>
      <c r="E26" s="101"/>
      <c r="F26" s="101"/>
      <c r="G26" s="101"/>
      <c r="H26" s="120" t="str">
        <f>IF(ISERROR(VLOOKUP(#REF!,#REF!,17,0)),"",VLOOKUP(#REF!,#REF!,17,0))</f>
        <v/>
      </c>
      <c r="I26" s="120"/>
      <c r="J26" s="120"/>
      <c r="K26" s="120"/>
      <c r="L26" s="101" t="s">
        <v>29</v>
      </c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20" t="str">
        <f>IF(ISERROR(VLOOKUP(#REF!,#REF!,18,0)),"",VLOOKUP(#REF!,#REF!,18,0))</f>
        <v/>
      </c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01" t="s">
        <v>19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56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U26" s="14"/>
      <c r="CV26" s="6" t="e">
        <f>VLOOKUP(#REF!,#REF!,15,0)</f>
        <v>#REF!</v>
      </c>
    </row>
    <row r="27" spans="1:113" ht="18" customHeight="1" x14ac:dyDescent="0.4">
      <c r="A27" s="113" t="s">
        <v>20</v>
      </c>
      <c r="B27" s="114"/>
      <c r="C27" s="114"/>
      <c r="D27" s="100" t="s">
        <v>21</v>
      </c>
      <c r="E27" s="101"/>
      <c r="F27" s="101"/>
      <c r="G27" s="101"/>
      <c r="H27" s="101"/>
      <c r="I27" s="101"/>
      <c r="J27" s="71"/>
      <c r="K27" s="116" t="s">
        <v>22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8"/>
      <c r="Y27" s="116" t="s">
        <v>23</v>
      </c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9"/>
      <c r="AW27" s="37"/>
      <c r="AX27" s="5"/>
      <c r="AY27" s="5"/>
      <c r="AZ27" s="5"/>
      <c r="BA27" s="5"/>
      <c r="BB27" s="5"/>
      <c r="BC27" s="5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R27" s="5"/>
      <c r="CS27" s="5"/>
      <c r="CT27" s="5"/>
      <c r="CU27" s="5"/>
      <c r="CV27" s="6"/>
      <c r="CW27" s="5"/>
      <c r="CX27" s="5"/>
      <c r="CY27" s="5"/>
      <c r="CZ27" s="5"/>
      <c r="DA27" s="5"/>
      <c r="DB27" s="5"/>
      <c r="DC27" s="5"/>
      <c r="DD27" s="38"/>
      <c r="DE27" s="12"/>
      <c r="DF27" s="4"/>
      <c r="DG27" s="4"/>
      <c r="DH27" s="4"/>
      <c r="DI27" s="4"/>
    </row>
    <row r="28" spans="1:113" ht="18" customHeight="1" x14ac:dyDescent="0.4">
      <c r="A28" s="115"/>
      <c r="B28" s="114"/>
      <c r="C28" s="114"/>
      <c r="D28" s="92" t="str">
        <f>IF(ISERROR(VLOOKUP(#REF!,#REF!,19,0)),"",VLOOKUP(#REF!,#REF!,19,0))</f>
        <v/>
      </c>
      <c r="E28" s="78"/>
      <c r="F28" s="78"/>
      <c r="G28" s="78"/>
      <c r="H28" s="78"/>
      <c r="I28" s="78"/>
      <c r="J28" s="93"/>
      <c r="K28" s="92" t="str">
        <f>IF(ISERROR(VLOOKUP(#REF!,#REF!,20,0)),"",VLOOKUP(#REF!,#REF!,20,0))</f>
        <v/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93"/>
      <c r="Y28" s="107" t="str">
        <f>IF(ISERROR(VLOOKUP(#REF!,#REF!,21,0)),"",VLOOKUP(#REF!,#REF!,21,0))</f>
        <v/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/>
      <c r="AW28" s="5"/>
      <c r="AX28" s="5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Q28" s="4"/>
      <c r="CR28" s="4"/>
      <c r="CS28" s="4"/>
      <c r="CT28" s="4"/>
      <c r="CU28" s="4"/>
      <c r="CV28" s="6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ht="18" customHeight="1" x14ac:dyDescent="0.4">
      <c r="A29" s="115"/>
      <c r="B29" s="114"/>
      <c r="C29" s="114"/>
      <c r="D29" s="92" t="str">
        <f>IF(ISERROR(VLOOKUP(#REF!,#REF!,24,0)),"",VLOOKUP(#REF!,#REF!,24,0))</f>
        <v/>
      </c>
      <c r="E29" s="78"/>
      <c r="F29" s="78"/>
      <c r="G29" s="78"/>
      <c r="H29" s="78"/>
      <c r="I29" s="78"/>
      <c r="J29" s="93"/>
      <c r="K29" s="92" t="str">
        <f>IF(ISERROR(VLOOKUP(#REF!,#REF!,25,0)),"",VLOOKUP(#REF!,#REF!,25,0))</f>
        <v/>
      </c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93"/>
      <c r="Y29" s="102" t="str">
        <f>IF(ISERROR(VLOOKUP(#REF!,#REF!,26,0)),"",VLOOKUP(#REF!,#REF!,26,0))</f>
        <v/>
      </c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4"/>
      <c r="AW29" s="5"/>
      <c r="AX29" s="5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Q29" s="4"/>
      <c r="CV29" s="6"/>
    </row>
    <row r="30" spans="1:113" ht="18" customHeight="1" x14ac:dyDescent="0.4">
      <c r="A30" s="115"/>
      <c r="B30" s="114"/>
      <c r="C30" s="114"/>
      <c r="D30" s="105" t="str">
        <f>IF(ISERROR(VLOOKUP(#REF!,#REF!,29,0)),"",VLOOKUP(#REF!,#REF!,29,0))</f>
        <v/>
      </c>
      <c r="E30" s="79"/>
      <c r="F30" s="79"/>
      <c r="G30" s="79"/>
      <c r="H30" s="79"/>
      <c r="I30" s="79"/>
      <c r="J30" s="106"/>
      <c r="K30" s="105" t="str">
        <f>IF(ISERROR(VLOOKUP(#REF!,#REF!,30,0)),"",VLOOKUP(#REF!,#REF!,30,0))</f>
        <v/>
      </c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6"/>
      <c r="Y30" s="110" t="str">
        <f>IF(ISERROR(VLOOKUP(#REF!,#REF!,31,0)),"",VLOOKUP(#REF!,#REF!,31,0))</f>
        <v/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2"/>
      <c r="AW30" s="5"/>
      <c r="AX30" s="5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Q30" s="4"/>
    </row>
    <row r="31" spans="1:113" ht="9.4" customHeight="1" x14ac:dyDescent="0.4">
      <c r="A31" s="134" t="s">
        <v>24</v>
      </c>
      <c r="B31" s="68"/>
      <c r="C31" s="68"/>
      <c r="D31" s="136" t="s">
        <v>25</v>
      </c>
      <c r="E31" s="69"/>
      <c r="F31" s="69"/>
      <c r="G31" s="69"/>
      <c r="H31" s="42"/>
      <c r="I31" s="42"/>
      <c r="J31" s="42"/>
      <c r="K31" s="121"/>
      <c r="L31" s="121"/>
      <c r="M31" s="91" t="s">
        <v>40</v>
      </c>
      <c r="N31" s="138" t="s">
        <v>27</v>
      </c>
      <c r="O31" s="139"/>
      <c r="P31" s="139"/>
      <c r="Q31" s="139"/>
      <c r="R31" s="139"/>
      <c r="S31" s="139"/>
      <c r="T31" s="138" t="str">
        <f>IF(ISERROR(VLOOKUP(#REF!,#REF!,39,0)),"",VLOOKUP(#REF!,#REF!,39,0))</f>
        <v/>
      </c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42"/>
      <c r="AW31" s="5"/>
      <c r="AX31" s="5"/>
      <c r="AY31" s="5"/>
      <c r="AZ31" s="5"/>
      <c r="BC31" s="16"/>
      <c r="BD31" s="16"/>
      <c r="BE31" s="16"/>
      <c r="BF31" s="16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Q31" s="4"/>
    </row>
    <row r="32" spans="1:113" ht="9.4" customHeight="1" x14ac:dyDescent="0.4">
      <c r="A32" s="135"/>
      <c r="B32" s="70"/>
      <c r="C32" s="70"/>
      <c r="D32" s="137"/>
      <c r="E32" s="130"/>
      <c r="F32" s="130"/>
      <c r="G32" s="130"/>
      <c r="H32" s="28"/>
      <c r="I32" s="28"/>
      <c r="J32" s="28"/>
      <c r="K32" s="122"/>
      <c r="L32" s="122"/>
      <c r="M32" s="93"/>
      <c r="N32" s="140"/>
      <c r="O32" s="141"/>
      <c r="P32" s="141"/>
      <c r="Q32" s="141"/>
      <c r="R32" s="141"/>
      <c r="S32" s="141"/>
      <c r="T32" s="140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3"/>
      <c r="AW32" s="5"/>
      <c r="AX32" s="5"/>
      <c r="AY32" s="5"/>
      <c r="AZ32" s="5"/>
      <c r="BC32" s="16"/>
      <c r="BD32" s="16"/>
      <c r="BE32" s="16"/>
      <c r="BF32" s="16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Q32" s="4"/>
    </row>
    <row r="33" spans="1:113" ht="9.4" customHeight="1" x14ac:dyDescent="0.4">
      <c r="A33" s="135"/>
      <c r="B33" s="70"/>
      <c r="C33" s="70"/>
      <c r="D33" s="43" t="str">
        <f>IF(ISERROR(VLOOKUP(#REF!,#REF!,35,0)),"",VLOOKUP(#REF!,#REF!,35,0))</f>
        <v/>
      </c>
      <c r="E33" s="44"/>
      <c r="F33" s="44"/>
      <c r="G33" s="44"/>
      <c r="H33" s="44"/>
      <c r="I33" s="29"/>
      <c r="J33" s="28"/>
      <c r="K33" s="122"/>
      <c r="L33" s="122"/>
      <c r="M33" s="93"/>
      <c r="N33" s="140"/>
      <c r="O33" s="141"/>
      <c r="P33" s="141"/>
      <c r="Q33" s="141"/>
      <c r="R33" s="141"/>
      <c r="S33" s="141"/>
      <c r="T33" s="140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3"/>
      <c r="AW33" s="5"/>
      <c r="AX33" s="5"/>
      <c r="AY33" s="45"/>
      <c r="AZ33" s="45"/>
      <c r="BA33" s="45"/>
      <c r="BB33" s="5"/>
      <c r="BC33" s="16"/>
      <c r="BD33" s="16"/>
      <c r="BE33" s="16"/>
      <c r="BF33" s="16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Q33" s="4"/>
    </row>
    <row r="34" spans="1:113" ht="9.4" customHeight="1" x14ac:dyDescent="0.4">
      <c r="A34" s="135"/>
      <c r="B34" s="70"/>
      <c r="C34" s="70"/>
      <c r="D34" s="123" t="s">
        <v>0</v>
      </c>
      <c r="E34" s="124"/>
      <c r="F34" s="127"/>
      <c r="G34" s="124" t="s">
        <v>31</v>
      </c>
      <c r="H34" s="127"/>
      <c r="I34" s="124" t="s">
        <v>32</v>
      </c>
      <c r="J34" s="127"/>
      <c r="K34" s="124" t="s">
        <v>33</v>
      </c>
      <c r="L34" s="130" t="s">
        <v>30</v>
      </c>
      <c r="M34" s="131"/>
      <c r="N34" s="140"/>
      <c r="O34" s="141"/>
      <c r="P34" s="141"/>
      <c r="Q34" s="141"/>
      <c r="R34" s="141"/>
      <c r="S34" s="141"/>
      <c r="T34" s="140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3"/>
      <c r="AW34" s="5"/>
      <c r="AX34" s="5"/>
      <c r="AY34" s="45"/>
      <c r="AZ34" s="45"/>
      <c r="BA34" s="45"/>
      <c r="BB34" s="5"/>
      <c r="BC34" s="5"/>
      <c r="BD34" s="16"/>
      <c r="BE34" s="16"/>
      <c r="BF34" s="16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Q34" s="4"/>
    </row>
    <row r="35" spans="1:113" ht="9.4" customHeight="1" x14ac:dyDescent="0.4">
      <c r="A35" s="135"/>
      <c r="B35" s="70"/>
      <c r="C35" s="70"/>
      <c r="D35" s="125"/>
      <c r="E35" s="126"/>
      <c r="F35" s="128"/>
      <c r="G35" s="126"/>
      <c r="H35" s="128"/>
      <c r="I35" s="126"/>
      <c r="J35" s="128"/>
      <c r="K35" s="126"/>
      <c r="L35" s="132"/>
      <c r="M35" s="133"/>
      <c r="N35" s="140"/>
      <c r="O35" s="141"/>
      <c r="P35" s="141"/>
      <c r="Q35" s="141"/>
      <c r="R35" s="141"/>
      <c r="S35" s="141"/>
      <c r="T35" s="140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3"/>
      <c r="AW35" s="5"/>
      <c r="AX35" s="5"/>
      <c r="AY35" s="45"/>
      <c r="AZ35" s="45"/>
      <c r="BA35" s="45"/>
      <c r="BB35" s="5"/>
      <c r="BC35" s="5"/>
      <c r="BD35" s="16"/>
      <c r="BE35" s="16"/>
      <c r="BF35" s="16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</row>
    <row r="36" spans="1:113" ht="9.4" customHeight="1" x14ac:dyDescent="0.4">
      <c r="A36" s="134" t="s">
        <v>26</v>
      </c>
      <c r="B36" s="68"/>
      <c r="C36" s="68"/>
      <c r="D36" s="136" t="s">
        <v>25</v>
      </c>
      <c r="E36" s="69"/>
      <c r="F36" s="69"/>
      <c r="G36" s="69"/>
      <c r="H36" s="42"/>
      <c r="I36" s="42"/>
      <c r="J36" s="42"/>
      <c r="K36" s="121"/>
      <c r="L36" s="121"/>
      <c r="M36" s="91" t="s">
        <v>40</v>
      </c>
      <c r="N36" s="140"/>
      <c r="O36" s="141"/>
      <c r="P36" s="141"/>
      <c r="Q36" s="141"/>
      <c r="R36" s="141"/>
      <c r="S36" s="141"/>
      <c r="T36" s="140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3"/>
      <c r="AW36" s="5"/>
      <c r="AX36" s="5"/>
      <c r="AY36" s="5"/>
      <c r="AZ36" s="5"/>
      <c r="BC36" s="16"/>
      <c r="BD36" s="29"/>
      <c r="BE36" s="29"/>
      <c r="BF36" s="29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Q36" s="4"/>
    </row>
    <row r="37" spans="1:113" ht="9.4" customHeight="1" x14ac:dyDescent="0.4">
      <c r="A37" s="135"/>
      <c r="B37" s="70"/>
      <c r="C37" s="70"/>
      <c r="D37" s="137"/>
      <c r="E37" s="130"/>
      <c r="F37" s="130"/>
      <c r="G37" s="130"/>
      <c r="H37" s="28"/>
      <c r="I37" s="28"/>
      <c r="J37" s="28"/>
      <c r="K37" s="122"/>
      <c r="L37" s="122"/>
      <c r="M37" s="93"/>
      <c r="N37" s="140"/>
      <c r="O37" s="141"/>
      <c r="P37" s="141"/>
      <c r="Q37" s="141"/>
      <c r="R37" s="141"/>
      <c r="S37" s="141"/>
      <c r="T37" s="140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3"/>
      <c r="AW37" s="5"/>
      <c r="AX37" s="5"/>
      <c r="AY37" s="5"/>
      <c r="AZ37" s="5"/>
      <c r="BC37" s="16"/>
      <c r="BD37" s="29"/>
      <c r="BE37" s="29"/>
      <c r="BF37" s="29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Q37" s="4"/>
    </row>
    <row r="38" spans="1:113" ht="9.4" customHeight="1" x14ac:dyDescent="0.4">
      <c r="A38" s="135"/>
      <c r="B38" s="70"/>
      <c r="C38" s="70"/>
      <c r="D38" s="43" t="str">
        <f>IF(ISERROR(VLOOKUP(#REF!,#REF!,35,0)),"",VLOOKUP(#REF!,#REF!,35,0))</f>
        <v/>
      </c>
      <c r="E38" s="44"/>
      <c r="F38" s="44"/>
      <c r="G38" s="44"/>
      <c r="H38" s="44"/>
      <c r="I38" s="29"/>
      <c r="J38" s="28"/>
      <c r="K38" s="122"/>
      <c r="L38" s="122"/>
      <c r="M38" s="93"/>
      <c r="N38" s="140"/>
      <c r="O38" s="141"/>
      <c r="P38" s="141"/>
      <c r="Q38" s="141"/>
      <c r="R38" s="141"/>
      <c r="S38" s="141"/>
      <c r="T38" s="140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3"/>
      <c r="AW38" s="5"/>
      <c r="AX38" s="5"/>
      <c r="AY38" s="45"/>
      <c r="AZ38" s="45"/>
      <c r="BA38" s="45"/>
      <c r="BB38" s="5"/>
      <c r="BC38" s="16"/>
      <c r="BD38" s="29"/>
      <c r="BE38" s="29"/>
      <c r="BF38" s="29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Q38" s="4"/>
    </row>
    <row r="39" spans="1:113" ht="9.4" customHeight="1" x14ac:dyDescent="0.4">
      <c r="A39" s="135"/>
      <c r="B39" s="70"/>
      <c r="C39" s="70"/>
      <c r="D39" s="123" t="s">
        <v>0</v>
      </c>
      <c r="E39" s="124"/>
      <c r="F39" s="127"/>
      <c r="G39" s="124" t="s">
        <v>31</v>
      </c>
      <c r="H39" s="127"/>
      <c r="I39" s="124" t="s">
        <v>32</v>
      </c>
      <c r="J39" s="127"/>
      <c r="K39" s="124" t="s">
        <v>33</v>
      </c>
      <c r="L39" s="130" t="s">
        <v>30</v>
      </c>
      <c r="M39" s="131"/>
      <c r="N39" s="140"/>
      <c r="O39" s="141"/>
      <c r="P39" s="141"/>
      <c r="Q39" s="141"/>
      <c r="R39" s="141"/>
      <c r="S39" s="141"/>
      <c r="T39" s="140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3"/>
      <c r="AW39" s="5"/>
      <c r="AX39" s="5"/>
      <c r="AY39" s="45"/>
      <c r="AZ39" s="45"/>
      <c r="BA39" s="45"/>
      <c r="BB39" s="5"/>
      <c r="BC39" s="5"/>
      <c r="BD39" s="29"/>
      <c r="BE39" s="29"/>
      <c r="BF39" s="29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Q39" s="4"/>
    </row>
    <row r="40" spans="1:113" ht="9.4" customHeight="1" thickBot="1" x14ac:dyDescent="0.45">
      <c r="A40" s="147"/>
      <c r="B40" s="148"/>
      <c r="C40" s="148"/>
      <c r="D40" s="149"/>
      <c r="E40" s="150"/>
      <c r="F40" s="154"/>
      <c r="G40" s="150"/>
      <c r="H40" s="154"/>
      <c r="I40" s="150"/>
      <c r="J40" s="154"/>
      <c r="K40" s="150"/>
      <c r="L40" s="151"/>
      <c r="M40" s="152"/>
      <c r="N40" s="144"/>
      <c r="O40" s="145"/>
      <c r="P40" s="145"/>
      <c r="Q40" s="145"/>
      <c r="R40" s="145"/>
      <c r="S40" s="145"/>
      <c r="T40" s="144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6"/>
      <c r="AW40" s="5"/>
      <c r="AX40" s="5"/>
      <c r="AY40" s="45"/>
      <c r="AZ40" s="45"/>
      <c r="BA40" s="45"/>
      <c r="BB40" s="5"/>
      <c r="BC40" s="5"/>
      <c r="BD40" s="29"/>
      <c r="BE40" s="29"/>
      <c r="BF40" s="29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</row>
    <row r="41" spans="1:113" ht="18.75" customHeight="1" x14ac:dyDescent="0.4">
      <c r="A41" s="129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46"/>
      <c r="AW41" s="47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</row>
    <row r="42" spans="1:113" ht="18.75" customHeight="1" x14ac:dyDescent="0.4">
      <c r="A42" s="12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49"/>
      <c r="AW42" s="47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</row>
    <row r="43" spans="1:113" x14ac:dyDescent="0.15">
      <c r="A43" s="129"/>
      <c r="B43" s="16"/>
      <c r="C43" s="50"/>
      <c r="D43" s="50"/>
      <c r="E43" s="50"/>
      <c r="F43" s="51"/>
      <c r="G43" s="18"/>
      <c r="H43" s="16"/>
      <c r="I43" s="16"/>
      <c r="J43" s="51"/>
      <c r="K43" s="18"/>
      <c r="L43" s="16"/>
      <c r="M43" s="16"/>
      <c r="N43" s="25"/>
      <c r="O43" s="25"/>
      <c r="P43" s="25"/>
      <c r="Q43" s="16"/>
      <c r="R43" s="16"/>
      <c r="S43" s="16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49"/>
      <c r="AW43" s="47"/>
      <c r="AX43" s="16"/>
      <c r="AY43" s="51"/>
      <c r="AZ43" s="14"/>
      <c r="BA43" s="16"/>
      <c r="BB43" s="16"/>
      <c r="BC43" s="51"/>
      <c r="BD43" s="14"/>
      <c r="BE43" s="16"/>
      <c r="BF43" s="16"/>
      <c r="BG43" s="25"/>
      <c r="BH43" s="25"/>
      <c r="BI43" s="25"/>
      <c r="BJ43" s="16"/>
      <c r="BK43" s="16"/>
      <c r="BL43" s="16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</row>
    <row r="44" spans="1:113" x14ac:dyDescent="0.15">
      <c r="A44" s="153"/>
      <c r="B44" s="2"/>
      <c r="C44" s="63"/>
      <c r="D44" s="63"/>
      <c r="E44" s="63"/>
      <c r="F44" s="64"/>
      <c r="G44" s="20"/>
      <c r="H44" s="2"/>
      <c r="I44" s="2"/>
      <c r="J44" s="64"/>
      <c r="K44" s="20"/>
      <c r="L44" s="2"/>
      <c r="M44" s="2"/>
      <c r="N44" s="65"/>
      <c r="O44" s="65"/>
      <c r="P44" s="65"/>
      <c r="Q44" s="2"/>
      <c r="R44" s="2"/>
      <c r="S44" s="2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4"/>
      <c r="AW44" s="47"/>
      <c r="AX44" s="16"/>
      <c r="AY44" s="51"/>
      <c r="AZ44" s="14"/>
      <c r="BA44" s="16"/>
      <c r="BB44" s="16"/>
      <c r="BC44" s="51"/>
      <c r="BD44" s="14"/>
      <c r="BE44" s="16"/>
      <c r="BF44" s="16"/>
      <c r="BG44" s="25"/>
      <c r="BH44" s="25"/>
      <c r="BI44" s="25"/>
      <c r="BJ44" s="16"/>
      <c r="BK44" s="16"/>
      <c r="BL44" s="16"/>
    </row>
    <row r="46" spans="1:113" s="4" customFormat="1" x14ac:dyDescent="0.15">
      <c r="A46" s="3"/>
      <c r="B46" s="3"/>
      <c r="C46" s="24"/>
      <c r="D46" s="24"/>
      <c r="E46" s="24"/>
      <c r="F46" s="24"/>
      <c r="G46" s="24"/>
      <c r="H46" s="25"/>
      <c r="I46" s="25"/>
      <c r="J46" s="2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5"/>
      <c r="AH46" s="25"/>
      <c r="AI46" s="25"/>
      <c r="AJ46" s="25"/>
      <c r="AK46" s="25"/>
      <c r="AL46" s="25"/>
      <c r="AM46" s="12"/>
      <c r="AN46" s="12"/>
      <c r="AO46" s="12"/>
      <c r="AP46" s="12"/>
      <c r="AQ46" s="12"/>
      <c r="AR46" s="12"/>
      <c r="AU46" s="12"/>
      <c r="AX46" s="12"/>
      <c r="AY46" s="12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13" s="4" customFormat="1" x14ac:dyDescent="0.15">
      <c r="A47" s="3"/>
      <c r="B47" s="3"/>
      <c r="C47" s="31"/>
      <c r="D47" s="31"/>
      <c r="E47" s="31"/>
      <c r="F47" s="31"/>
      <c r="G47" s="31"/>
      <c r="H47" s="31"/>
      <c r="I47" s="25"/>
      <c r="J47" s="25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5"/>
      <c r="AH47" s="25"/>
      <c r="AI47" s="25"/>
      <c r="AJ47" s="25"/>
      <c r="AK47" s="25"/>
      <c r="AL47" s="2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13" s="4" customFormat="1" x14ac:dyDescent="0.4">
      <c r="A48" s="3"/>
      <c r="B48" s="3"/>
      <c r="C48" s="31"/>
      <c r="D48" s="31"/>
      <c r="E48" s="31"/>
      <c r="F48" s="31"/>
      <c r="G48" s="31"/>
      <c r="H48" s="31"/>
      <c r="I48" s="26"/>
      <c r="J48" s="2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6"/>
      <c r="AH48" s="26"/>
      <c r="AI48" s="26"/>
      <c r="AJ48" s="26"/>
      <c r="AK48" s="26"/>
      <c r="AL48" s="26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s="4" customFormat="1" x14ac:dyDescent="0.4">
      <c r="A49" s="3"/>
      <c r="B49" s="3"/>
      <c r="C49" s="24"/>
      <c r="D49" s="24"/>
      <c r="E49" s="24"/>
      <c r="F49" s="24"/>
      <c r="G49" s="24"/>
      <c r="H49" s="26"/>
      <c r="I49" s="26"/>
      <c r="J49" s="26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6"/>
      <c r="AH49" s="26"/>
      <c r="AI49" s="26"/>
      <c r="AJ49" s="26"/>
      <c r="AK49" s="26"/>
      <c r="AL49" s="26"/>
      <c r="AM49" s="12"/>
      <c r="AN49" s="12"/>
      <c r="AO49" s="12"/>
      <c r="AP49" s="12"/>
      <c r="AQ49" s="12"/>
      <c r="AR49" s="12"/>
      <c r="AU49" s="12"/>
      <c r="AX49" s="12"/>
      <c r="AY49" s="12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</sheetData>
  <mergeCells count="82">
    <mergeCell ref="K39:K40"/>
    <mergeCell ref="L39:M40"/>
    <mergeCell ref="I34:I35"/>
    <mergeCell ref="J34:J35"/>
    <mergeCell ref="A41:A44"/>
    <mergeCell ref="I39:I40"/>
    <mergeCell ref="J39:J40"/>
    <mergeCell ref="F39:F40"/>
    <mergeCell ref="G39:G40"/>
    <mergeCell ref="H39:H40"/>
    <mergeCell ref="D34:E35"/>
    <mergeCell ref="F34:F35"/>
    <mergeCell ref="G34:G35"/>
    <mergeCell ref="H34:H35"/>
    <mergeCell ref="D30:J30"/>
    <mergeCell ref="K30:X30"/>
    <mergeCell ref="Y30:AV30"/>
    <mergeCell ref="A31:C35"/>
    <mergeCell ref="D31:G32"/>
    <mergeCell ref="K31:L33"/>
    <mergeCell ref="M31:M33"/>
    <mergeCell ref="N31:S40"/>
    <mergeCell ref="T31:AV40"/>
    <mergeCell ref="K34:K35"/>
    <mergeCell ref="L34:M35"/>
    <mergeCell ref="A36:C40"/>
    <mergeCell ref="D36:G37"/>
    <mergeCell ref="K36:L38"/>
    <mergeCell ref="M36:M38"/>
    <mergeCell ref="D39:E40"/>
    <mergeCell ref="AI26:AU26"/>
    <mergeCell ref="A27:C30"/>
    <mergeCell ref="D27:J27"/>
    <mergeCell ref="K27:X27"/>
    <mergeCell ref="Y27:AV27"/>
    <mergeCell ref="D28:J28"/>
    <mergeCell ref="K28:X28"/>
    <mergeCell ref="Y28:AV28"/>
    <mergeCell ref="D29:J29"/>
    <mergeCell ref="K29:X29"/>
    <mergeCell ref="A22:C26"/>
    <mergeCell ref="D26:G26"/>
    <mergeCell ref="H26:K26"/>
    <mergeCell ref="L26:V26"/>
    <mergeCell ref="W26:AH26"/>
    <mergeCell ref="Y29:AV29"/>
    <mergeCell ref="A21:C21"/>
    <mergeCell ref="AH23:AL23"/>
    <mergeCell ref="AO23:AU23"/>
    <mergeCell ref="D25:F25"/>
    <mergeCell ref="G25:M25"/>
    <mergeCell ref="N25:AM25"/>
    <mergeCell ref="AN25:AV25"/>
    <mergeCell ref="D22:F24"/>
    <mergeCell ref="G22:H24"/>
    <mergeCell ref="I22:S24"/>
    <mergeCell ref="T22:Y24"/>
    <mergeCell ref="AA23:AE23"/>
    <mergeCell ref="L16:N16"/>
    <mergeCell ref="O16:AV16"/>
    <mergeCell ref="L17:N17"/>
    <mergeCell ref="O17:AV17"/>
    <mergeCell ref="A19:AV20"/>
    <mergeCell ref="L13:N13"/>
    <mergeCell ref="O13:AV13"/>
    <mergeCell ref="L14:N14"/>
    <mergeCell ref="O14:AQ14"/>
    <mergeCell ref="L15:N15"/>
    <mergeCell ref="O15:AV15"/>
    <mergeCell ref="AK10:AM10"/>
    <mergeCell ref="AQ10:AS10"/>
    <mergeCell ref="AT10:AV10"/>
    <mergeCell ref="L12:N12"/>
    <mergeCell ref="O12:U12"/>
    <mergeCell ref="V12:X12"/>
    <mergeCell ref="Y12:AJ12"/>
    <mergeCell ref="AN10:AP10"/>
    <mergeCell ref="A3:K3"/>
    <mergeCell ref="J8:U9"/>
    <mergeCell ref="Y10:AD10"/>
    <mergeCell ref="AE10:AG10"/>
    <mergeCell ref="AH10:AJ10"/>
  </mergeCells>
  <phoneticPr fontId="2"/>
  <conditionalFormatting sqref="AA23:AE23">
    <cfRule type="expression" dxfId="4" priority="3">
      <formula>$CV$26="車道"</formula>
    </cfRule>
  </conditionalFormatting>
  <conditionalFormatting sqref="AH23:AL23">
    <cfRule type="expression" dxfId="3" priority="2">
      <formula>$CV$26="歩道"</formula>
    </cfRule>
  </conditionalFormatting>
  <conditionalFormatting sqref="AO23:AU23">
    <cfRule type="expression" dxfId="2" priority="1">
      <formula>$CV$26="その他"</formula>
    </cfRule>
  </conditionalFormatting>
  <conditionalFormatting sqref="J8 BD8 H46:I46 AG46">
    <cfRule type="expression" dxfId="1" priority="28">
      <formula>VLOOKUP($CS$3,#REF!,2,0)="協議"</formula>
    </cfRule>
  </conditionalFormatting>
  <conditionalFormatting sqref="BD9:BD11 I48 AG48">
    <cfRule type="expression" dxfId="0" priority="27">
      <formula>VLOOKUP($CS$3,#REF!,2,0)="申請"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様式9号</vt:lpstr>
      <vt:lpstr>様式9号!Print_Area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赤星</dc:creator>
  <cp:lastModifiedBy>金子 明子</cp:lastModifiedBy>
  <cp:lastPrinted>2020-03-27T06:12:47Z</cp:lastPrinted>
  <dcterms:created xsi:type="dcterms:W3CDTF">2020-01-21T03:44:28Z</dcterms:created>
  <dcterms:modified xsi:type="dcterms:W3CDTF">2020-03-31T07:24:18Z</dcterms:modified>
</cp:coreProperties>
</file>